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firstSheet="14" activeTab="17"/>
  </bookViews>
  <sheets>
    <sheet name="งบแสดงฐานะการเงิน" sheetId="20" r:id="rId1"/>
    <sheet name="ข้อมูลทั่วไป" sheetId="2" r:id="rId2"/>
    <sheet name="หมายเหตุ 2" sheetId="3" r:id="rId3"/>
    <sheet name="กระดาษทำการงบทรัพย์สิน" sheetId="5" r:id="rId4"/>
    <sheet name="หมายเหตุ 3-4" sheetId="4" r:id="rId5"/>
    <sheet name="หมายเหตุ 5-6" sheetId="6" r:id="rId6"/>
    <sheet name="หมายเหตุ7 ลูกหนี้เศรษฐกิจชุมชน" sheetId="7" r:id="rId7"/>
    <sheet name="เงินขาดบัญชี" sheetId="8" r:id="rId8"/>
    <sheet name="หมายเหตุ9(ค้างจ่าย)" sheetId="9" r:id="rId9"/>
    <sheet name="หมายเหตุ10(รับฝาก)" sheetId="10" r:id="rId10"/>
    <sheet name="หมายเหตุ 11 เจ้าหนี้เงินกู้" sheetId="11" r:id="rId11"/>
    <sheet name="กระดาษทำการเจ้าหนี้เงินกู้" sheetId="12" r:id="rId12"/>
    <sheet name="รายละเอียดเจ้าหนี้เงินกู้ฯ" sheetId="13" r:id="rId13"/>
    <sheet name="ทรัพย์สินเกิดจากเงินกู้" sheetId="14" r:id="rId14"/>
    <sheet name="หมายเหตุ 12เงินสะสม" sheetId="15" r:id="rId15"/>
    <sheet name="แนบท้ายเงินสะสม" sheetId="16" r:id="rId16"/>
    <sheet name="แนบท้ายเงินสะสม(ทุนสำรอง)" sheetId="17" r:id="rId17"/>
    <sheet name="หมายเหตุ8" sheetId="21" r:id="rId18"/>
  </sheets>
  <definedNames>
    <definedName name="_xlnm.Print_Area" localSheetId="3">กระดาษทำการงบทรัพย์สิน!#REF!</definedName>
    <definedName name="_xlnm.Print_Area" localSheetId="11">กระดาษทำการเจ้าหนี้เงินกู้!$A$1:$H$35</definedName>
    <definedName name="_xlnm.Print_Area" localSheetId="1">ข้อมูลทั่วไป!$A$1:$L$43</definedName>
    <definedName name="_xlnm.Print_Area" localSheetId="0">งบแสดงฐานะการเงิน!$A$1:$I$89</definedName>
    <definedName name="_xlnm.Print_Area" localSheetId="7">เงินขาดบัญชี!$A$1:$I$32</definedName>
    <definedName name="_xlnm.Print_Area" localSheetId="15">แนบท้ายเงินสะสม!$A$1:$H$58</definedName>
    <definedName name="_xlnm.Print_Area" localSheetId="10">'หมายเหตุ 11 เจ้าหนี้เงินกู้'!$A$1:$G$42</definedName>
    <definedName name="_xlnm.Print_Area" localSheetId="14">'หมายเหตุ 12เงินสะสม'!$A$1:$K$44</definedName>
    <definedName name="_xlnm.Print_Area" localSheetId="2">'หมายเหตุ 2'!$A$1:$F$56</definedName>
    <definedName name="_xlnm.Print_Area" localSheetId="5">'หมายเหตุ 5-6'!$A$1:$G$85</definedName>
    <definedName name="_xlnm.Print_Titles" localSheetId="5">'หมายเหตุ 5-6'!$1:$7</definedName>
  </definedNames>
  <calcPr calcId="145621"/>
</workbook>
</file>

<file path=xl/calcChain.xml><?xml version="1.0" encoding="utf-8"?>
<calcChain xmlns="http://schemas.openxmlformats.org/spreadsheetml/2006/main">
  <c r="I6" i="8" l="1"/>
  <c r="C13" i="21" l="1"/>
  <c r="C24" i="21"/>
  <c r="I14" i="4" l="1"/>
  <c r="I10" i="15" l="1"/>
  <c r="K18" i="15" s="1"/>
  <c r="K19" i="15" s="1"/>
  <c r="E10" i="15"/>
  <c r="G15" i="15" s="1"/>
  <c r="G19" i="15" s="1"/>
  <c r="G16" i="15"/>
  <c r="I59" i="20" l="1"/>
  <c r="G59" i="20"/>
  <c r="I53" i="20"/>
  <c r="G53" i="20"/>
  <c r="I49" i="20"/>
  <c r="I54" i="20" s="1"/>
  <c r="G49" i="20"/>
  <c r="I19" i="20"/>
  <c r="G19" i="20"/>
  <c r="I15" i="20"/>
  <c r="G15" i="20"/>
  <c r="G54" i="20" l="1"/>
  <c r="I20" i="20"/>
  <c r="G20" i="20"/>
  <c r="G60" i="20"/>
  <c r="I60" i="20"/>
  <c r="M60" i="20" l="1"/>
  <c r="F47" i="16"/>
  <c r="E47" i="16"/>
  <c r="D47" i="16"/>
  <c r="K28" i="15"/>
  <c r="H13" i="10"/>
  <c r="G47" i="6"/>
  <c r="G40" i="6"/>
  <c r="F40" i="6"/>
  <c r="G35" i="6"/>
  <c r="F35" i="6"/>
  <c r="G13" i="6"/>
  <c r="F13" i="6"/>
  <c r="I20" i="4"/>
  <c r="F35" i="3"/>
  <c r="C35" i="3"/>
  <c r="E35" i="3"/>
  <c r="B35" i="3"/>
  <c r="F41" i="6" l="1"/>
  <c r="G41" i="6"/>
  <c r="G7" i="17"/>
  <c r="F24" i="16"/>
  <c r="E24" i="16"/>
  <c r="D24" i="16"/>
  <c r="H13" i="14"/>
  <c r="H7" i="14"/>
  <c r="E27" i="13"/>
  <c r="E26" i="13"/>
  <c r="I25" i="13"/>
  <c r="E20" i="13"/>
  <c r="E15" i="13"/>
  <c r="E14" i="13"/>
  <c r="E10" i="13"/>
  <c r="G11" i="12"/>
  <c r="F11" i="12"/>
  <c r="D11" i="12"/>
  <c r="C11" i="12"/>
  <c r="G9" i="12"/>
  <c r="J9" i="12"/>
  <c r="F28" i="11"/>
  <c r="C28" i="11"/>
  <c r="F14" i="11"/>
  <c r="C14" i="11"/>
  <c r="G13" i="10"/>
  <c r="G40" i="9"/>
  <c r="G21" i="9"/>
  <c r="C30" i="7" l="1"/>
  <c r="C17" i="7"/>
  <c r="D47" i="6" l="1"/>
  <c r="D40" i="6" l="1"/>
  <c r="C40" i="6"/>
  <c r="D13" i="6"/>
  <c r="C13" i="6"/>
  <c r="D35" i="6"/>
  <c r="C35" i="6"/>
  <c r="H14" i="4"/>
  <c r="E36" i="5"/>
  <c r="E37" i="5"/>
  <c r="E38" i="5"/>
  <c r="E39" i="5"/>
  <c r="E40" i="5"/>
  <c r="E35" i="5"/>
  <c r="D40" i="5"/>
  <c r="C40" i="5"/>
  <c r="B40" i="5"/>
  <c r="E32" i="5"/>
  <c r="D32" i="5"/>
  <c r="C32" i="5"/>
  <c r="B32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18" i="5"/>
  <c r="D31" i="5"/>
  <c r="C31" i="5"/>
  <c r="B31" i="5"/>
  <c r="E16" i="5"/>
  <c r="D16" i="5"/>
  <c r="C16" i="5"/>
  <c r="B16" i="5"/>
  <c r="E7" i="5"/>
  <c r="E8" i="5"/>
  <c r="E9" i="5"/>
  <c r="E10" i="5"/>
  <c r="E11" i="5"/>
  <c r="E12" i="5"/>
  <c r="E13" i="5"/>
  <c r="E14" i="5"/>
  <c r="E15" i="5"/>
  <c r="E6" i="5"/>
  <c r="C41" i="6" l="1"/>
  <c r="D41" i="6"/>
  <c r="G28" i="15" l="1"/>
</calcChain>
</file>

<file path=xl/sharedStrings.xml><?xml version="1.0" encoding="utf-8"?>
<sst xmlns="http://schemas.openxmlformats.org/spreadsheetml/2006/main" count="720" uniqueCount="415">
  <si>
    <t>เทศบาลตำบลลานข่อย</t>
  </si>
  <si>
    <t>งบแสดงฐานะการเงิน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</si>
  <si>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</si>
  <si>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</si>
  <si>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</si>
  <si>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</si>
  <si>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หมายเหตุ</t>
  </si>
  <si>
    <t>รายได้จากรัฐบาลค้างรับ</t>
  </si>
  <si>
    <t>ลูกหนี้ค่าภาษี</t>
  </si>
  <si>
    <t>ลูกหนี้รายได้อื่นๆ</t>
  </si>
  <si>
    <t>ลูกหนี้เงินทุนโครงการเศรษฐกิจชุมชน</t>
  </si>
  <si>
    <t>รวมสินทรัพย์หมุนเวียน</t>
  </si>
  <si>
    <t>สินทรัพย์ไม่หมุนเวียน</t>
  </si>
  <si>
    <t>ทรัพย์สินเกิดจากเงินกู้</t>
  </si>
  <si>
    <t>รวมสินทรัพย์ไม่หมุนเวียน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</si>
  <si>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</si>
  <si>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</si>
  <si>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>ปี 2561</t>
  </si>
  <si>
    <t>ณ วันที่  30  กันยายน  2561</t>
  </si>
  <si>
    <t>หนี้สิน</t>
  </si>
  <si>
    <t>หนี้สินหมุนเวียน</t>
  </si>
  <si>
    <t>รายจ่ายค้างจ่าย</t>
  </si>
  <si>
    <t>เงินรับฝาก</t>
  </si>
  <si>
    <t>รวมหนี้สินหมุนเวียน</t>
  </si>
  <si>
    <t>หนี้สินไม่หมุนเวียน</t>
  </si>
  <si>
    <t>เจ้าหนี้เงินกู้</t>
  </si>
  <si>
    <t>หนี้สินไม่หมุนเวียนอื่น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</si>
  <si>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</si>
  <si>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</si>
  <si>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</si>
  <si>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</si>
  <si>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</si>
  <si>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</si>
  <si>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(นายวิเด่น  เทพชุม)</t>
  </si>
  <si>
    <t>ผู้อำนวยการกองคลัง</t>
  </si>
  <si>
    <t>...............................................</t>
  </si>
  <si>
    <t>(นายฤทธิ์  ไชยวรรณ)</t>
  </si>
  <si>
    <t xml:space="preserve">             ............................................</t>
  </si>
  <si>
    <t xml:space="preserve">                       .............................................</t>
  </si>
  <si>
    <t xml:space="preserve">                         (นายทวีศักดิ์  ชูฟอง)</t>
  </si>
  <si>
    <t xml:space="preserve">           ปลัดเทศบาลตำบลลานข่อย </t>
  </si>
  <si>
    <t xml:space="preserve">                   นายกเทศมนตรีตำบลลานข่อย</t>
  </si>
  <si>
    <t>หมายเหตุประกอบงบแสดงฐานะการเงิน</t>
  </si>
  <si>
    <t>สำหรับปี สิ้นสุดวันที่  30  กันยายน  2561</t>
  </si>
  <si>
    <t>ข้อมูลทั่วไป</t>
  </si>
  <si>
    <t>เทศบาลตำบลลานข่อยเป็นเทศบาลขนาดเล็ก มีตราประจำเทศบาลเป็นรูปต้นข่อย มีเนื้อที่ประมาณ</t>
  </si>
  <si>
    <t>37,344 ไร่  คิดเป็น 59.75 ตารางกิโลเมตร มีประชากรรวม 8,404 คน (ข้อมูล ณ วันที่  30  กันยายน  2560)</t>
  </si>
  <si>
    <t>มีอาณาเขต</t>
  </si>
  <si>
    <t>ทิศเหนือ</t>
  </si>
  <si>
    <t>ติดต่อกับตำบลวังอ่าง จังหวัดนครศรีธรรมราช</t>
  </si>
  <si>
    <t>ทิศใต้</t>
  </si>
  <si>
    <t>ติดต่อกับตำบลเกาะเต่า อำเภอป่าพะยอม จังหวัดพัทลุง</t>
  </si>
  <si>
    <t>ทิศตะวันออก</t>
  </si>
  <si>
    <t>ติดต่อกับตำบลเกาะขันธ์ อำเภอชะอวด จังหวัดนครศรีธรรมราช</t>
  </si>
  <si>
    <t>ทิศตะวันตก</t>
  </si>
  <si>
    <t>ติดต่อกับตำบลท่างิ้ว และตำบลในเตา อำเภอห้วยยอด จังหวัดตรัง</t>
  </si>
  <si>
    <t>เทศบาลตำบลลานข่อย มีบุคลากรดังนี้</t>
  </si>
  <si>
    <t>1. ข้าราชการฝ่ายการเมือง ได้แก่</t>
  </si>
  <si>
    <t xml:space="preserve">   - ฝ่ายบริหาร ประกอบด้วย นายกเทศมนตรี, รองนายกเทศมนตรีจำนวน 2 คน, เลขานุการ</t>
  </si>
  <si>
    <t>นายกเทศมนตรี จำนวน 1 คน, ที่ปรึกษานายกเทศมนตรี จำนวน 1 คน</t>
  </si>
  <si>
    <t xml:space="preserve">   - ฝ่ายนิติบัญญัติ ประกอบด้วย สมาชิกสภาเทศบาลตำบลลานข่อย จำนวน 11 คน</t>
  </si>
  <si>
    <t>2. ข้าราชการฝ่ายประจำ</t>
  </si>
  <si>
    <t>3. ลูกจ้างประจำ</t>
  </si>
  <si>
    <t>4. พนักงานจ้าง</t>
  </si>
  <si>
    <t>เทศบาลตำบลลานข่อย กำหนดโครงสร้างการแบ่งส่วนราชการออกเป็น 4 ส่วนราชการ ได้แก่</t>
  </si>
  <si>
    <t>1. สำนักปลัด</t>
  </si>
  <si>
    <t>2. กองคลัง</t>
  </si>
  <si>
    <t>3. กองช่าง</t>
  </si>
  <si>
    <t>4. กองการศึกษา</t>
  </si>
  <si>
    <t>หมายเหตุ 1 สรุปนโยบายการบัญชีที่สำคัญ</t>
  </si>
  <si>
    <t>1.1 หลักเกณฑ์ในการจัดทำงบแสดงฐานะการเงิน</t>
  </si>
  <si>
    <t xml:space="preserve">     การบันทึกบัญชีเพื่อจัดทำงบแสดงฐานะการเงินเป็นไปตามเกณฑ์เงินสดและเกณฑ์คงค้างตาม</t>
  </si>
  <si>
    <t>ประกาศกระทรวงมหาดไทย เรื่อง หลักเกณฑ์และวิธีปฏิบัติการบันทึกบัญชี การจัดทำทะเบียน และรายงาน</t>
  </si>
  <si>
    <t>การเงินขององค์กรปกครองส่วนท้องถิ่น ลงวันที่ 20  มีนาคม พ.ศ. 2558 และที่แก้ไขเพิ่มเติม (ฉบับที่ 2) ลง</t>
  </si>
  <si>
    <t>วันที่ 21  มีนาคม  2561  และหนังสือสั่งการที่เกี่ยวข้อง</t>
  </si>
  <si>
    <t>1.2  รายการเปิดเผยอื่นใด (ถ้ามี)</t>
  </si>
  <si>
    <t>หมายเหตุประกอบงบแสดงฐานะทางการเงิน</t>
  </si>
  <si>
    <t>หมายเหตุ 2 งบทรัพย์สิน</t>
  </si>
  <si>
    <t>ประเภททรัพย์สิน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</si>
  <si>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</si>
  <si>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</si>
  <si>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</si>
  <si>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</si>
  <si>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คำอธิบาย</t>
  </si>
  <si>
    <t xml:space="preserve">     1. ทรัพย์สินที่ได้มาจากรายได้ เงินสะสม เงินทุนสำรองเงินสะสม เงินที่มีผู้อุทิศให้ และเงินอื่นใดยกเว้นเงินกู้ ให้แสดงทรัพย์สินที่เป็นกรรมสิทธิ์</t>
  </si>
  <si>
    <t>ขององค์กรปกครองส่วนท้องถิ่นและองค์กรปกครองส่วนท้องถิ่นใช้ประโยชน์โดยตรง รวมทั้งทรัพย์สินที่ให้ยืมหรือเช่า ยกเว้นทรัพย์สินที่จัดไว้เพื่อเป็นการ</t>
  </si>
  <si>
    <t>ให้บริการสาธารณะ เช่น ถนน สะพาน ลานกีฬา เป็นต้น</t>
  </si>
  <si>
    <t xml:space="preserve">     2. ทรัพย์สินที่ได้มาจากแหล่งเงินกู้ ให้แสดงทรัพย์สินทุกประเภท</t>
  </si>
  <si>
    <t>ปี 2560</t>
  </si>
  <si>
    <t>หมายเหตุ 3 เงินสดและเงินฝากธนาคาร</t>
  </si>
  <si>
    <t>เงินสด</t>
  </si>
  <si>
    <t>เงินฝากธนาคารกรุงไทย ประเภทกระแสรายวัน  เลขที่ 908-6-04521-9</t>
  </si>
  <si>
    <t>เงินฝากธนาคารกรุงไทย ประเภทออมทรัพย์  เลขที่ 908-1-85799-1</t>
  </si>
  <si>
    <t>เงินฝากธนาคารกรุงไทย ประเภทออมทรัพย์  เลขที่ 980-3-14663-7</t>
  </si>
  <si>
    <t>เงินฝากธนาคารกรุงไทย ประเภทออมทรัพย์  เลขที่ 984-0-22584-7</t>
  </si>
  <si>
    <t>เงินฝากธนาคารธกส. ประเภทออมทรัพย์  เลขที่ 01-645-2-40842-7</t>
  </si>
  <si>
    <t>เงินฝากธนาคารธกส. ประเภทออมทรัพย์  เลขที่ 01-645-2-47377-9</t>
  </si>
  <si>
    <t>เงินฝากธนาคารออมสิน ประเภทเผื่อเรียก  เลขที่ 02-0087-29036-5</t>
  </si>
  <si>
    <t>หมายเหตุ 4  รายได้จากรัฐบาลค้างรับ</t>
  </si>
  <si>
    <t>เบี้ยยังชีพผู้สูงอายุ(ยกมาจากปี 2559)</t>
  </si>
  <si>
    <t>เบี้ยยังชีพผู้พิการ</t>
  </si>
  <si>
    <t>เงินฝาก กสท.</t>
  </si>
  <si>
    <t>สินทรัพย์ไม่หมุนเวียนอื่น(เงินขาดบัญชี)</t>
  </si>
  <si>
    <t>หนี้สินหมุนเวียนอื่น(เงินเกินบัญชี)</t>
  </si>
  <si>
    <t>ก. อสังหาริมทรัพย์</t>
  </si>
  <si>
    <t>1. ที่ดิน</t>
  </si>
  <si>
    <t>2. อาคารสำนักงาน</t>
  </si>
  <si>
    <t>3. ระบบประปา</t>
  </si>
  <si>
    <t>4. ทั่วไป</t>
  </si>
  <si>
    <t>5. ส้วมสาธารณะ</t>
  </si>
  <si>
    <t>6. หอกระจายข่าว</t>
  </si>
  <si>
    <t>7. เสาธงชาติ</t>
  </si>
  <si>
    <t>8. อาคารศูนย์พัฒนาเด็กเล็ก</t>
  </si>
  <si>
    <t>9. ศาลพระพรหม ศาลพระภูมิและศาลเจ้าที่</t>
  </si>
  <si>
    <t>10. โรงจอดรถ</t>
  </si>
  <si>
    <t>รายได้เทศบาล</t>
  </si>
  <si>
    <t>เงินกู้</t>
  </si>
  <si>
    <t>มีผู้อุทิศให้</t>
  </si>
  <si>
    <t>รับโอนโรงเรียนห้วยศรีเกษร</t>
  </si>
  <si>
    <t>ข. อสังหาริมทรัพย์</t>
  </si>
  <si>
    <t>1. ครุภัณฑ์สำนักงาน</t>
  </si>
  <si>
    <t>2. ครุภัณฑ์การศึกษา</t>
  </si>
  <si>
    <t>3. ครุภัณฑ์ยานพาหนะและขนส่ง</t>
  </si>
  <si>
    <t>4. ครุภัณฑ์การเกษตร</t>
  </si>
  <si>
    <t>5. ครุภัณฑ์ไฟฟ้าและวิทยุ</t>
  </si>
  <si>
    <t>6. ครุภัณฑ์โฆษณาและเผยแพร่</t>
  </si>
  <si>
    <t>7. ครุภัณฑ์งานบ้านงานครัว</t>
  </si>
  <si>
    <t>8. ครุภัณฑ์โรงงาน</t>
  </si>
  <si>
    <t>9. ครุภัณฑ์สำรวจ</t>
  </si>
  <si>
    <t>10. ครุภัณฑ์คอมพิวเตอร์</t>
  </si>
  <si>
    <t>11. ครุภัณฑ์ก่อสร้าง</t>
  </si>
  <si>
    <t>12. ครุภัณฑ์อื่น</t>
  </si>
  <si>
    <t>13. ครุภัณฑ์กีฬา</t>
  </si>
  <si>
    <t>กระดาษทำการงบทรัพย์สิน</t>
  </si>
  <si>
    <t>ณ วันที่ 30 กันยายน 2561</t>
  </si>
  <si>
    <t>ยกมาจากงวดก่อน</t>
  </si>
  <si>
    <t>รับเพิ่มงวดนี้</t>
  </si>
  <si>
    <t>จำหน่ายงวดนี้</t>
  </si>
  <si>
    <t>รวมทรัพย์สิน</t>
  </si>
  <si>
    <t>รวมอสังหาริมทรัพย์</t>
  </si>
  <si>
    <t>รวมสังหาริมทรัพย์</t>
  </si>
  <si>
    <t>รวมทรัพย์สินทั้งสิ้น</t>
  </si>
  <si>
    <t>แหล่งที่มาของทรัพย์สิน</t>
  </si>
  <si>
    <t>ก. รายได้เทศบาล</t>
  </si>
  <si>
    <t>ข. เงินกู้</t>
  </si>
  <si>
    <t>ค. มีผู้อุทิศให้</t>
  </si>
  <si>
    <t>ง. เงินสะสม</t>
  </si>
  <si>
    <t>จ. รับถ่ายโอน(โรงเรียนห้วยศรีเกษร)</t>
  </si>
  <si>
    <t>รวม</t>
  </si>
  <si>
    <t>สำหรับปีสิ้นสุดวันที่  30  กันยายน  2561</t>
  </si>
  <si>
    <t>ประเภทลูกหนี้</t>
  </si>
  <si>
    <t>ประจำปี</t>
  </si>
  <si>
    <t>จำนวน</t>
  </si>
  <si>
    <t>เงิน</t>
  </si>
  <si>
    <t>ราย</t>
  </si>
  <si>
    <t>ลูกหนี้ภาษีโรงเรือนและที่ดิน</t>
  </si>
  <si>
    <t>ลูกหนี้ภาษีบำรุงท้องที่</t>
  </si>
  <si>
    <t>ลูกหนี้ภาษีป้าย</t>
  </si>
  <si>
    <t>รวมทั้งสิ้น</t>
  </si>
  <si>
    <t>หมายเหตุ 6 ลูกหนี้รายได้อื่นๆ</t>
  </si>
  <si>
    <t xml:space="preserve">               ลูกหนี้ค่าน้ำประปา</t>
  </si>
  <si>
    <t xml:space="preserve">               ลูกหนี้ค่าขยะ</t>
  </si>
  <si>
    <t>ชื่อ-สกุล ผู้ยืม</t>
  </si>
  <si>
    <t>โครงการที่ยืม</t>
  </si>
  <si>
    <t>นายอำนวย  ดำหนู</t>
  </si>
  <si>
    <t>กลุ่มเลี้ยงหมู ม.4 ต.ลานข่อย</t>
  </si>
  <si>
    <t>นายสุทัน  จันทร์มี</t>
  </si>
  <si>
    <t>กลุ่มเลี้ยงไก่พื้นเมือง ม.4 ต.ลานข่อย</t>
  </si>
  <si>
    <t>นายทวีศักดิ์  อุ่นนวล</t>
  </si>
  <si>
    <t>กลุ่มเลี้ยงโคพื้นเมือง ม.6  ต.ลานข่อย</t>
  </si>
  <si>
    <t>นางปรียา   จันทร์มล</t>
  </si>
  <si>
    <t>กลุ่มผสมปุ๋ยชีวภาพ ม.8  ต.ลานข่อย</t>
  </si>
  <si>
    <t>นายอนุกูล  ดวงสุวรรณ</t>
  </si>
  <si>
    <t>กลุ่มผสมปุ๋ยใช้เอง ม.9 ต.ลานข่อย</t>
  </si>
  <si>
    <t>นายสืทธิชัย  เกิดวัน</t>
  </si>
  <si>
    <t>กลุ่มเลี้ยงโคเนื้อ-นม  ม.1  ต.ลานข่อย</t>
  </si>
  <si>
    <t>นายจำเนียร  ผอมนวล</t>
  </si>
  <si>
    <t>กลุ่มเลี้ยงปลาบ่อดิน  ม.7  ต.ลานข่อย</t>
  </si>
  <si>
    <t>นางอาภรณ์   ศรีพรมกกร</t>
  </si>
  <si>
    <t>กลุ่มสหกรณ์ร้านค้า  ม.5 ต.ลานข่อย</t>
  </si>
  <si>
    <t>นายสยามรัฐ  แสงเรืองโรจน์</t>
  </si>
  <si>
    <t>กลุ่มเกษตรผสมผสาน  ม.2  ต.ลานข่อย</t>
  </si>
  <si>
    <t>สำหรับปี สิ้นสุดวันที่ 30 กันยายน 2561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</si>
  <si>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</si>
  <si>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</si>
  <si>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</si>
  <si>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</si>
  <si>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</si>
  <si>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</si>
  <si>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</si>
  <si>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การศึกษา</t>
  </si>
  <si>
    <t>บริหารทั่วไป</t>
  </si>
  <si>
    <t>ค่าวัสดุ</t>
  </si>
  <si>
    <t>อาหารเสริม(นม)</t>
  </si>
  <si>
    <t>จัดซื้ออาหารเสริม(นม)</t>
  </si>
  <si>
    <t>ค่าครุภัณฑ์</t>
  </si>
  <si>
    <t>ครุภัณฑ์สำนักงาน</t>
  </si>
  <si>
    <t>ค่าจัดซื้อฉากกั้น</t>
  </si>
  <si>
    <t>เคหะและชุมชน</t>
  </si>
  <si>
    <t>บำรุงรักษาฯ</t>
  </si>
  <si>
    <t>ค่าจ้างปรับปรุงซ่อมแซมรถบัส</t>
  </si>
  <si>
    <t>คลัง</t>
  </si>
  <si>
    <t>บริหารงานคลัง</t>
  </si>
  <si>
    <t>ค่าใช้สอย</t>
  </si>
  <si>
    <t>รายจ่ายเกี่ยวเนื่องฯ</t>
  </si>
  <si>
    <t>จ้างเหมาทำแผนที่ภาษี</t>
  </si>
  <si>
    <t>จ้างซ่อมแซมคอมพิวเตอร์</t>
  </si>
  <si>
    <t>สาธารณสุข</t>
  </si>
  <si>
    <t>บริการสาธารณสุข</t>
  </si>
  <si>
    <t>เพื่อให้ได้มาซึ่งบริการ</t>
  </si>
  <si>
    <t>จ้างเหมาแรงงานประจำรถฉุกเฉิน</t>
  </si>
  <si>
    <t>กิจการประปา</t>
  </si>
  <si>
    <t>จ้างเหมาแรงงานกิจการประปา</t>
  </si>
  <si>
    <t>การเกษตร</t>
  </si>
  <si>
    <t>ส่งเสริมการเกษตร</t>
  </si>
  <si>
    <t>จ้างเหมาดูแลรักษาต้นไม้รอบอาคารฯ</t>
  </si>
  <si>
    <t>จ้างเหมาทำความสะอาดอาคาร</t>
  </si>
  <si>
    <t>รักษาความสงบ</t>
  </si>
  <si>
    <t>งานเทศกิจ</t>
  </si>
  <si>
    <t>ค่าจ้างเหมายามรักษาความปลอดภัย</t>
  </si>
  <si>
    <t>ภาษีหัก ณ ที่จ่าย</t>
  </si>
  <si>
    <t>เงินประกันสัญญา</t>
  </si>
  <si>
    <t>ค่าใช้จ่ายในการจัดเก็บภาษีบำรุงท้องที่ 5%</t>
  </si>
  <si>
    <t>เงินทุนโครงการเศรษฐกิจชุมชน</t>
  </si>
  <si>
    <t>เงินรับฝากอื่นๆ เงินประกันสัญญาหจก.โตนดด้วน</t>
  </si>
  <si>
    <t>เงินรับฝากประกันสังคม</t>
  </si>
  <si>
    <t>ชื่อเจ้าหนี้</t>
  </si>
  <si>
    <t>โครงการที่ขอกู้</t>
  </si>
  <si>
    <t>จำนวนเงินที่ขอกู้</t>
  </si>
  <si>
    <t>สัญาเงินกู้</t>
  </si>
  <si>
    <t>เลขที่</t>
  </si>
  <si>
    <t>ลงวันที่</t>
  </si>
  <si>
    <t>เงินต้นค้างชำระ</t>
  </si>
  <si>
    <t>ปีที่สิ้นสุดสัญญา</t>
  </si>
  <si>
    <t>สำนักงานเงินทุน</t>
  </si>
  <si>
    <t>ส่งเสริมกิจการ</t>
  </si>
  <si>
    <t>ก่อสร้างอาคารสำนักงานเทศบาล</t>
  </si>
  <si>
    <t>เทศบาล</t>
  </si>
  <si>
    <t>1493/60/2558</t>
  </si>
  <si>
    <t>บันทึกต่อท้าย</t>
  </si>
  <si>
    <t>สัญญากู้เงินเลขที่</t>
  </si>
  <si>
    <t>ลว. 3 เม.ย. 58</t>
  </si>
  <si>
    <t>ภายใน 10 ปีนับ</t>
  </si>
  <si>
    <t>จากวันที่ได้รับ</t>
  </si>
  <si>
    <t>เงินกู้ครบตาม</t>
  </si>
  <si>
    <t>สัญญาแล้ว</t>
  </si>
  <si>
    <t>กระดาษทำการเจ้าหนี้เงินกู้</t>
  </si>
  <si>
    <t>ชื่อเจ้าหนี้/โครงการที่ขอกู้/จำนวนที่ขอกู้</t>
  </si>
  <si>
    <t>สัญญาเลขที่/วันที่</t>
  </si>
  <si>
    <t>เงินต้นยกมา</t>
  </si>
  <si>
    <t>กู้เงินเพิ่มปี2561</t>
  </si>
  <si>
    <t>ชำระเงินต้น</t>
  </si>
  <si>
    <t>ชำระดอกเบี้ย</t>
  </si>
  <si>
    <t>เงินต้น ณ 30 ก.ย.61</t>
  </si>
  <si>
    <t>สำนักงานเงินทุนส่งเสริมกิจการเทศบาล</t>
  </si>
  <si>
    <t xml:space="preserve">     กู้เงินเพื่อก่อสร้างอาคารสำนักงาน</t>
  </si>
  <si>
    <t>เทศบาล อัตราดอกเบี้ย ร้อยละ 3 ต่อปี</t>
  </si>
  <si>
    <t>จำนวนเงิน 14,398,000.-บาท กำหนดส่งใช้</t>
  </si>
  <si>
    <t xml:space="preserve">คืนภายใน 10 ปี </t>
  </si>
  <si>
    <t>ลว. 3  เม.ย.  2558</t>
  </si>
  <si>
    <t>บันทึกต่อท้ายสัญญาเงิน</t>
  </si>
  <si>
    <t>กู้เลขที่ 1493/60/2558</t>
  </si>
  <si>
    <t>ลงวันที่  12  มิ.ย. 2561</t>
  </si>
  <si>
    <t>จากวันที่ได้รับเงิน</t>
  </si>
  <si>
    <t>กู้ครบตามสัญญา</t>
  </si>
  <si>
    <t>แล้ว</t>
  </si>
  <si>
    <t>รายละเอียดเจ้าหนี้เงินกู้และทรัพย์สินเกิดจากเงินกู้</t>
  </si>
  <si>
    <t>ประจำปี 2558 - 2561</t>
  </si>
  <si>
    <t>ลำดับที่</t>
  </si>
  <si>
    <t>ฎีกา</t>
  </si>
  <si>
    <t>วดป</t>
  </si>
  <si>
    <t>รายการ</t>
  </si>
  <si>
    <t>จำนวนเงิน(บาท)</t>
  </si>
  <si>
    <t>จ่ายจากเงินกู้</t>
  </si>
  <si>
    <t>งวดปีงบประมาณ 2558</t>
  </si>
  <si>
    <t>1024/58</t>
  </si>
  <si>
    <t>โครงการก่อสร้างอาคารสำนักงานเทศบาล  งวด 1</t>
  </si>
  <si>
    <t>1254/58</t>
  </si>
  <si>
    <t>โครงการก่อสร้างอาคารสำนักงานเทศบาล  งวด 2</t>
  </si>
  <si>
    <t>364/59</t>
  </si>
  <si>
    <t>โครงการก่อสร้างอาคารสำนักงานเทศบาล  งวด 3</t>
  </si>
  <si>
    <t>1140/59</t>
  </si>
  <si>
    <t>โครงการก่อสร้างอาคารสำนักงานเทศบาล  งวด 4</t>
  </si>
  <si>
    <t>งวดปีงบประมาณ 2559</t>
  </si>
  <si>
    <t>รวมทรัพย์สินที่เกิดจากเงินกู้ ในปี 2559</t>
  </si>
  <si>
    <t>งวดปีงบประมาณ  2560</t>
  </si>
  <si>
    <t>49/60</t>
  </si>
  <si>
    <t>7 พ.ย. 60</t>
  </si>
  <si>
    <t>โครงการก่อสร้างอาคารสำนักงานเทศบาล  งวด 5-6</t>
  </si>
  <si>
    <t>หักค่าปรับผิดสัญญา</t>
  </si>
  <si>
    <t>รวมยอดเงินกู้ที่รับจนถึงปัจจุบัน</t>
  </si>
  <si>
    <t>งวดปีงบประมาณ  2561</t>
  </si>
  <si>
    <t>27/61</t>
  </si>
  <si>
    <t>1 พ.ย. 60</t>
  </si>
  <si>
    <t>โครงการก่อสร้างอาคารสำนักงานเทศบาล  งวดที่ 1</t>
  </si>
  <si>
    <t>132/61</t>
  </si>
  <si>
    <t>30 พ.ย. 60</t>
  </si>
  <si>
    <t>โครงการก่อสร้างอาคารสำนักงานเทศบาล  งวดที่ 2</t>
  </si>
  <si>
    <t>299/61</t>
  </si>
  <si>
    <t>15 ม.ค.61</t>
  </si>
  <si>
    <t>โครงการก่อสร้างอาคารสำนักงานเทศบาล  งวดที่ 3</t>
  </si>
  <si>
    <t>หัก ค่าปรับผิดสัญญา</t>
  </si>
  <si>
    <t>รวมรับเงินกู้ตามสัญญาก่อสร้างฉบับใหม่</t>
  </si>
  <si>
    <t>รวมยอดเจ้าหนี้เงินกู้และทรัพย์สินที่เกิดจากเงินกู้</t>
  </si>
  <si>
    <t>รายละเอียดทรัพย์สินเกิดจากเงินกู้</t>
  </si>
  <si>
    <t>ณ  วันที่   30  กันยายน  2561</t>
  </si>
  <si>
    <t>ยอดยกมา ประกอบด้วย</t>
  </si>
  <si>
    <t>ที่ดิน</t>
  </si>
  <si>
    <t>ถมดิน</t>
  </si>
  <si>
    <t>โครงการก่อสร้างอาคารสำนักงานเทศบาล งวดที่ 1-2</t>
  </si>
  <si>
    <t>บวก</t>
  </si>
  <si>
    <t>โครงการก่อสร้างอาคารสำนักงานเทศบาล งวดที่ 3-4</t>
  </si>
  <si>
    <t>โครงการก่อสร้างอาคารสำนักงานเทศบาล งวดที่ 5-6</t>
  </si>
  <si>
    <t>โครงการก่อสร้างอาคารสำนักงานเทศบาล งวดที่ 1</t>
  </si>
  <si>
    <t>โครงการก่อสร้างอาคารสำนักงานเทศบาล งวดที่ 2</t>
  </si>
  <si>
    <t>โครงการก่อสร้างอาคารสำนักงานเทศบาล งวดที่ 3</t>
  </si>
  <si>
    <t>รวมทรัพย์สินเกิดจากเงินกู้</t>
  </si>
  <si>
    <t>เงินสะสม 1 ตุลาคม 2560</t>
  </si>
  <si>
    <t>รายรับจริงสูงกว่ารายจ่ายจริง</t>
  </si>
  <si>
    <t>หัก 25% ของรายรับจริงสูงกว่ารายจ่ายจริง</t>
  </si>
  <si>
    <t xml:space="preserve">     (เงินทุนสำรองเงินสะสม)</t>
  </si>
  <si>
    <t>รายรับจริงสูงกว่ารายจ่ายจริงหลังหักเงินทุนสำรองเงินสะสม</t>
  </si>
  <si>
    <t>รับคืนเงินประกันสังคม</t>
  </si>
  <si>
    <t>รายการยกเลิกเช็ค 2 ฉบับ</t>
  </si>
  <si>
    <t>หัก</t>
  </si>
  <si>
    <t>จ่ายขาดเงินสะสม</t>
  </si>
  <si>
    <t>เงินสะสม  30  กันยายน  2561</t>
  </si>
  <si>
    <t>เงินสะสม  30  กันยายน  2561  ประกอบด้วย</t>
  </si>
  <si>
    <t>1. เงินฝาก กสท.</t>
  </si>
  <si>
    <t>2. ลูกหนี้ค่าภาษี</t>
  </si>
  <si>
    <t>3. ลูกหนี้รายได้อื่นๆ</t>
  </si>
  <si>
    <t>4. ทรัพย์สินเกิดจากเงินกู้ที่ชำระหนี้แล้ว</t>
  </si>
  <si>
    <t>(ผลต่างระหว่างทรัพย์สินเกิดจากเงินกู้และเจ้าหนี้เงินกู้)</t>
  </si>
  <si>
    <t>5. เงินสะสมที่สามารถนำไปใช้ได้</t>
  </si>
  <si>
    <t>จำนวเงิน</t>
  </si>
  <si>
    <t>ที่ได้รับอนุมัติ</t>
  </si>
  <si>
    <t>ก่อหนี้ผูกพัน</t>
  </si>
  <si>
    <t>เบิกจ่ายแล้ว</t>
  </si>
  <si>
    <t>คงเหลือ</t>
  </si>
  <si>
    <t>ยังไม่ก่อหนี้</t>
  </si>
  <si>
    <t>งบกลาง</t>
  </si>
  <si>
    <t>สำรองจ่าย</t>
  </si>
  <si>
    <t>ค่าซื้อเครื่องอุปโภคบริโภคเพื่อจัดทำถุงยังชีพ</t>
  </si>
  <si>
    <t>ช่วยเหลือผู้ประสบภัย</t>
  </si>
  <si>
    <t>ค่าที่ดินและสิ่งก่อสร้าง</t>
  </si>
  <si>
    <t>ค่าบำรุงรักษาที่ดินและ</t>
  </si>
  <si>
    <t>สิ่งก่อสร้าง</t>
  </si>
  <si>
    <t>โครงการจ้างซ่อมแซมถนนสายห้วยรำพึง-สาม</t>
  </si>
  <si>
    <t>แยกทางเข้าถ.สายรอบอ่างเก็บน้ำห้วยน้ำใส</t>
  </si>
  <si>
    <t>ค่าจ้างปรับปรุงซ่อมแซมหลังคาเตาเผาขยะ</t>
  </si>
  <si>
    <t>ครุภัณฑ์การเกษตร</t>
  </si>
  <si>
    <t>เครื่องสูบน้ำแบบหอยโข่ง</t>
  </si>
  <si>
    <t>เครื่องสูบน้ำแบบจุ่มใต้น้ำ</t>
  </si>
  <si>
    <t>ณ  วันที่  30  กันยายน  2561</t>
  </si>
  <si>
    <t>ยอดยกมา  1  ตุลาคม  2560</t>
  </si>
  <si>
    <t>ตั้งเพิ่มปีงบประมาณ  2561</t>
  </si>
  <si>
    <t>25%  ของรายรับจริงสูงกว่ารายจ่ายจริง</t>
  </si>
  <si>
    <t>ยอดคงเหลือ  ณ  30  กันยายน  2561</t>
  </si>
  <si>
    <t>เงินฝากธนาคารกรุงไทย ประเภทประจำ   เลขที่ 984-0-19704-5</t>
  </si>
  <si>
    <t>ค่าขยายเขตประปา</t>
  </si>
  <si>
    <t>ค่าอาหารเสริม(นม)</t>
  </si>
  <si>
    <t>ค่าก่อสร้างสิ่งสาธารณูปโภค</t>
  </si>
  <si>
    <t>ติดตั้งสระว่ายน้ำรร.บ้านห้วยศรี</t>
  </si>
  <si>
    <t>อุดหนุนเฉพาะกิจ</t>
  </si>
  <si>
    <t>การพาณิชย์</t>
  </si>
  <si>
    <t>ปรับปรุงขยายท่อเมนระยะที่4 ม.2</t>
  </si>
  <si>
    <t>ปรับปรุงขยายท่อเมนระยะที่3 ม.2</t>
  </si>
  <si>
    <t>ปรับปรุงขยายท่อเมนระยะที่2 ม.2</t>
  </si>
  <si>
    <t>ปรับปรุงขยายท่อเมนระยะที่1 ม.2</t>
  </si>
  <si>
    <t>บำรุงรักษาที่ดินและสิ่งก่อสร้าง</t>
  </si>
  <si>
    <t>ขยายท่อเมนม.2,7</t>
  </si>
  <si>
    <t>ค่าบำรุงรักษาที่ดินและสิ่งก่อสร้าง</t>
  </si>
  <si>
    <t>เงินรับฝากประกันซอง</t>
  </si>
  <si>
    <t>เงินรับฝากรอคืนจังหวัด</t>
  </si>
  <si>
    <t>ปรับปรุงเงินรับฝากประกันสังคม</t>
  </si>
  <si>
    <t>ปรับปรุงรายการเงินเกินบัญชี</t>
  </si>
  <si>
    <t>ปรับปรุงเบี้ยยังชีพเป็นเงินรอคืนจังหวัด</t>
  </si>
  <si>
    <t>ปรับปรุงดอกเบี้ยเงินฝากเศรษฐกิจชุมชน</t>
  </si>
  <si>
    <t>เงินสะสม  30  กันยายน  2560 ประกอบด้วย</t>
  </si>
  <si>
    <t>รายจ่ายเกี่ยวเนื่องกับการปฏิบัติราชการที่</t>
  </si>
  <si>
    <t>ไม่เข้าลักษณะรายจ่ายหมวดอื่นๆ</t>
  </si>
  <si>
    <t>จัดซื้อเครื่องอุปโภคเพื่อจัดทำถุงยังชีพ ช่วยเหลือผู้ประสบ</t>
  </si>
  <si>
    <t>อุทกภัย</t>
  </si>
  <si>
    <t>ค่าจ้างเหมาก่อสร้างระบบประปาบ่อบาดาลพร้อมขยาย</t>
  </si>
  <si>
    <t>ท่อเมนส่งน้ำ ม.1 วัดลานข่อย</t>
  </si>
  <si>
    <t>หมายเหตุ 5 ลูกหนี้ค่าภาษี</t>
  </si>
  <si>
    <t>ทั้งนี้ องค์กรปกครองส่วนท้องถิ่นมียอดเงินที่ได้รับอนุมัติให้กู้เงินหรือทำสัญญากู้เงินแล้วอยู่ระหว่างการรับเงิน  จำนวน  -   บาท</t>
  </si>
  <si>
    <t>ทั้งนี้ องค์กรปกครองส่วนท้องถิ่นมียอดเงินที่ได้รับอนุมัติให้กู้เงินหรือทำสัญญากู้เงินแล้วอยู่ระหว่างการรับเงิน  จำนวน 4,410,000.-   บาท</t>
  </si>
  <si>
    <t>หมายเหตุ 7</t>
  </si>
  <si>
    <t>ลูกหนี้เงินยืมเงินสะสม</t>
  </si>
  <si>
    <t>รายละเอียดลูกหนี้เงินยืมเงินสะม</t>
  </si>
  <si>
    <t>ณ วันที่ 30 กันยายน  2561</t>
  </si>
  <si>
    <t>นายชาญวิทย์  เรืองรัตน์</t>
  </si>
  <si>
    <t>เบี้ยยังชีพผู้สูงอายุ</t>
  </si>
  <si>
    <t>(947,489.51)</t>
  </si>
  <si>
    <t>(1,114,065.00)</t>
  </si>
  <si>
    <t>รับเงินเกินบัญชี</t>
  </si>
  <si>
    <t>(1,368,623.46)</t>
  </si>
  <si>
    <t>(1,376,000.00)</t>
  </si>
  <si>
    <t>(12,500.00)</t>
  </si>
  <si>
    <t>(871.62)</t>
  </si>
  <si>
    <t>หมายเหตุ 9 รายจ่ายค้างจ่าย</t>
  </si>
  <si>
    <t>หมายเหตุ 10 เงินรับฝาก</t>
  </si>
  <si>
    <t>หมายเหตุ 11  เจ้าหนี้เงินกู้</t>
  </si>
  <si>
    <t>หมายเหตุ 12 เงินสะสม</t>
  </si>
  <si>
    <t>-</t>
  </si>
  <si>
    <t>ชื่อ - สกุลผู้ยืม</t>
  </si>
  <si>
    <t>เบี้ยยังชีพผู้สูงอายุ จำนวน  878  ราย</t>
  </si>
  <si>
    <t>นายชาญวิทย์   เรืองรัตน์</t>
  </si>
  <si>
    <t>เบี้ยยังชีพผู้พิการ จำนวน  119  ราย</t>
  </si>
  <si>
    <t>หมายเหตุ 8  ลูกหนี้เงินยืมเงินสะสม</t>
  </si>
  <si>
    <t>รายละเอียดแนบท้ายหมายเหตุ 12 เงินสะสม</t>
  </si>
  <si>
    <t>รายละเอียดเงินขาดบัญชี</t>
  </si>
  <si>
    <t>เบี้ยยังชีพผู้สูงอายุที่เสียชีวิตไปแล้ว แต่ทางเทศบาลยังจ่ายเงินอยู่</t>
  </si>
  <si>
    <t>รับเงินคืนตามใบเสร็จเล่มที่ 12/2561เลขที่ 25 ลว.2 พ.ย.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</si>
</sst>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49" fontId="2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 applyAlignment="1">
      <alignment horizontal="center"/>
    </xf>
    <xf numFmtId="43" fontId="2" fillId="0" borderId="0" xfId="1" applyFont="1"/>
    <xf numFmtId="43" fontId="2" fillId="0" borderId="2" xfId="0" applyNumberFormat="1" applyFont="1" applyBorder="1"/>
    <xf numFmtId="43" fontId="2" fillId="0" borderId="2" xfId="1" applyFont="1" applyBorder="1"/>
    <xf numFmtId="43" fontId="3" fillId="0" borderId="3" xfId="1" applyFont="1" applyBorder="1"/>
    <xf numFmtId="43" fontId="3" fillId="0" borderId="2" xfId="1" applyFont="1" applyBorder="1"/>
    <xf numFmtId="0" fontId="3" fillId="0" borderId="13" xfId="0" applyFont="1" applyBorder="1"/>
    <xf numFmtId="0" fontId="2" fillId="0" borderId="4" xfId="0" applyFont="1" applyBorder="1" applyAlignment="1">
      <alignment horizontal="center"/>
    </xf>
    <xf numFmtId="0" fontId="3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0" fontId="3" fillId="0" borderId="16" xfId="0" applyFont="1" applyBorder="1"/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9" xfId="0" applyFont="1" applyBorder="1"/>
    <xf numFmtId="43" fontId="2" fillId="0" borderId="16" xfId="1" applyFont="1" applyBorder="1"/>
    <xf numFmtId="43" fontId="2" fillId="0" borderId="17" xfId="1" applyFont="1" applyBorder="1"/>
    <xf numFmtId="43" fontId="2" fillId="0" borderId="18" xfId="1" applyFont="1" applyBorder="1"/>
    <xf numFmtId="43" fontId="3" fillId="0" borderId="4" xfId="1" applyFont="1" applyBorder="1"/>
    <xf numFmtId="43" fontId="3" fillId="0" borderId="19" xfId="1" applyFont="1" applyBorder="1"/>
    <xf numFmtId="43" fontId="3" fillId="0" borderId="0" xfId="1" applyFont="1"/>
    <xf numFmtId="43" fontId="3" fillId="0" borderId="2" xfId="0" applyNumberFormat="1" applyFont="1" applyBorder="1"/>
    <xf numFmtId="0" fontId="2" fillId="0" borderId="15" xfId="0" applyFont="1" applyBorder="1" applyAlignment="1">
      <alignment horizontal="center"/>
    </xf>
    <xf numFmtId="43" fontId="2" fillId="0" borderId="15" xfId="1" applyFont="1" applyBorder="1"/>
    <xf numFmtId="0" fontId="2" fillId="0" borderId="16" xfId="0" applyFont="1" applyBorder="1" applyAlignment="1">
      <alignment horizontal="center"/>
    </xf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43" fontId="2" fillId="0" borderId="21" xfId="1" applyFont="1" applyBorder="1"/>
    <xf numFmtId="0" fontId="2" fillId="0" borderId="17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17" xfId="1" applyFont="1" applyBorder="1" applyAlignment="1">
      <alignment horizontal="center"/>
    </xf>
    <xf numFmtId="43" fontId="3" fillId="0" borderId="4" xfId="0" applyNumberFormat="1" applyFont="1" applyBorder="1"/>
    <xf numFmtId="0" fontId="3" fillId="0" borderId="19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43" fontId="5" fillId="0" borderId="0" xfId="1" applyFont="1"/>
    <xf numFmtId="0" fontId="5" fillId="0" borderId="15" xfId="0" applyFont="1" applyBorder="1"/>
    <xf numFmtId="43" fontId="5" fillId="0" borderId="15" xfId="1" applyFont="1" applyBorder="1"/>
    <xf numFmtId="0" fontId="5" fillId="0" borderId="16" xfId="0" applyFont="1" applyBorder="1"/>
    <xf numFmtId="43" fontId="5" fillId="0" borderId="16" xfId="1" applyFont="1" applyBorder="1"/>
    <xf numFmtId="0" fontId="5" fillId="0" borderId="21" xfId="0" applyFont="1" applyBorder="1"/>
    <xf numFmtId="43" fontId="5" fillId="0" borderId="21" xfId="1" applyFont="1" applyBorder="1"/>
    <xf numFmtId="43" fontId="6" fillId="0" borderId="4" xfId="1" applyFont="1" applyBorder="1"/>
    <xf numFmtId="43" fontId="2" fillId="0" borderId="0" xfId="0" applyNumberFormat="1" applyFont="1"/>
    <xf numFmtId="15" fontId="2" fillId="0" borderId="15" xfId="0" applyNumberFormat="1" applyFont="1" applyBorder="1"/>
    <xf numFmtId="43" fontId="2" fillId="0" borderId="21" xfId="0" applyNumberFormat="1" applyFont="1" applyBorder="1"/>
    <xf numFmtId="43" fontId="3" fillId="0" borderId="19" xfId="0" applyNumberFormat="1" applyFont="1" applyBorder="1"/>
    <xf numFmtId="43" fontId="2" fillId="0" borderId="4" xfId="1" applyFont="1" applyBorder="1"/>
    <xf numFmtId="43" fontId="2" fillId="0" borderId="19" xfId="1" applyFont="1" applyBorder="1"/>
    <xf numFmtId="43" fontId="2" fillId="0" borderId="13" xfId="1" applyFont="1" applyBorder="1"/>
    <xf numFmtId="43" fontId="2" fillId="0" borderId="6" xfId="1" applyFont="1" applyBorder="1"/>
    <xf numFmtId="0" fontId="3" fillId="0" borderId="19" xfId="0" applyFont="1" applyBorder="1" applyAlignment="1">
      <alignment horizontal="center"/>
    </xf>
    <xf numFmtId="0" fontId="2" fillId="0" borderId="7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15" fontId="2" fillId="0" borderId="24" xfId="0" applyNumberFormat="1" applyFont="1" applyBorder="1"/>
    <xf numFmtId="43" fontId="2" fillId="0" borderId="24" xfId="1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43" fontId="2" fillId="0" borderId="28" xfId="1" applyFont="1" applyBorder="1"/>
    <xf numFmtId="0" fontId="2" fillId="0" borderId="18" xfId="0" applyFont="1" applyBorder="1"/>
    <xf numFmtId="43" fontId="2" fillId="0" borderId="29" xfId="1" applyFont="1" applyBorder="1"/>
    <xf numFmtId="43" fontId="3" fillId="0" borderId="30" xfId="1" applyFont="1" applyBorder="1"/>
    <xf numFmtId="0" fontId="3" fillId="0" borderId="7" xfId="0" applyFont="1" applyBorder="1"/>
    <xf numFmtId="0" fontId="3" fillId="0" borderId="23" xfId="0" applyFont="1" applyBorder="1"/>
    <xf numFmtId="43" fontId="3" fillId="0" borderId="14" xfId="1" applyFont="1" applyBorder="1"/>
    <xf numFmtId="49" fontId="2" fillId="0" borderId="24" xfId="0" applyNumberFormat="1" applyFont="1" applyBorder="1"/>
    <xf numFmtId="49" fontId="2" fillId="0" borderId="24" xfId="0" applyNumberFormat="1" applyFont="1" applyBorder="1" applyAlignment="1">
      <alignment horizontal="right"/>
    </xf>
    <xf numFmtId="43" fontId="2" fillId="0" borderId="14" xfId="1" applyFont="1" applyBorder="1"/>
    <xf numFmtId="43" fontId="3" fillId="0" borderId="8" xfId="1" applyFont="1" applyBorder="1"/>
    <xf numFmtId="43" fontId="2" fillId="0" borderId="10" xfId="1" applyFont="1" applyBorder="1"/>
    <xf numFmtId="43" fontId="2" fillId="0" borderId="0" xfId="1" applyFont="1" applyBorder="1"/>
    <xf numFmtId="43" fontId="2" fillId="0" borderId="20" xfId="1" applyFont="1" applyBorder="1"/>
    <xf numFmtId="0" fontId="2" fillId="0" borderId="31" xfId="0" applyFont="1" applyBorder="1"/>
    <xf numFmtId="0" fontId="2" fillId="0" borderId="0" xfId="0" applyFont="1" applyBorder="1"/>
    <xf numFmtId="0" fontId="2" fillId="0" borderId="20" xfId="0" applyFont="1" applyBorder="1"/>
    <xf numFmtId="43" fontId="2" fillId="0" borderId="8" xfId="1" applyFont="1" applyBorder="1"/>
    <xf numFmtId="0" fontId="3" fillId="0" borderId="9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43" fontId="2" fillId="0" borderId="18" xfId="1" applyFont="1" applyBorder="1" applyAlignment="1">
      <alignment horizontal="center"/>
    </xf>
    <xf numFmtId="43" fontId="2" fillId="0" borderId="21" xfId="1" applyFont="1" applyBorder="1" applyAlignment="1">
      <alignment horizontal="center"/>
    </xf>
    <xf numFmtId="43" fontId="3" fillId="0" borderId="19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6" fillId="0" borderId="0" xfId="1" applyFont="1" applyBorder="1"/>
    <xf numFmtId="0" fontId="3" fillId="0" borderId="22" xfId="0" applyFont="1" applyBorder="1"/>
    <xf numFmtId="43" fontId="2" fillId="0" borderId="9" xfId="1" applyFont="1" applyBorder="1"/>
    <xf numFmtId="43" fontId="2" fillId="0" borderId="14" xfId="0" applyNumberFormat="1" applyFont="1" applyBorder="1"/>
    <xf numFmtId="43" fontId="2" fillId="0" borderId="7" xfId="1" applyFont="1" applyBorder="1"/>
    <xf numFmtId="43" fontId="2" fillId="0" borderId="22" xfId="1" applyFont="1" applyBorder="1"/>
    <xf numFmtId="43" fontId="3" fillId="0" borderId="30" xfId="0" applyNumberFormat="1" applyFont="1" applyBorder="1"/>
    <xf numFmtId="43" fontId="3" fillId="0" borderId="10" xfId="0" applyNumberFormat="1" applyFont="1" applyBorder="1"/>
    <xf numFmtId="43" fontId="3" fillId="0" borderId="10" xfId="1" applyFont="1" applyBorder="1"/>
    <xf numFmtId="43" fontId="2" fillId="0" borderId="0" xfId="0" applyNumberFormat="1" applyFont="1" applyBorder="1"/>
    <xf numFmtId="43" fontId="3" fillId="0" borderId="0" xfId="1" applyFont="1" applyBorder="1"/>
    <xf numFmtId="43" fontId="3" fillId="0" borderId="1" xfId="1" applyFont="1" applyBorder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3" fontId="3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1" applyNumberFormat="1" applyFont="1" applyBorder="1" applyAlignment="1">
      <alignment horizontal="right"/>
    </xf>
    <xf numFmtId="49" fontId="2" fillId="0" borderId="20" xfId="1" applyNumberFormat="1" applyFont="1" applyBorder="1" applyAlignment="1">
      <alignment horizontal="right"/>
    </xf>
    <xf numFmtId="49" fontId="2" fillId="0" borderId="10" xfId="1" applyNumberFormat="1" applyFont="1" applyBorder="1" applyAlignment="1">
      <alignment horizontal="right"/>
    </xf>
    <xf numFmtId="43" fontId="3" fillId="0" borderId="33" xfId="1" applyFont="1" applyBorder="1"/>
    <xf numFmtId="49" fontId="2" fillId="0" borderId="9" xfId="1" applyNumberFormat="1" applyFont="1" applyBorder="1" applyAlignment="1">
      <alignment horizontal="right"/>
    </xf>
    <xf numFmtId="49" fontId="2" fillId="0" borderId="14" xfId="0" applyNumberFormat="1" applyFont="1" applyBorder="1"/>
    <xf numFmtId="0" fontId="7" fillId="0" borderId="16" xfId="0" applyFont="1" applyBorder="1"/>
    <xf numFmtId="43" fontId="3" fillId="0" borderId="0" xfId="0" applyNumberFormat="1" applyFont="1" applyBorder="1" applyAlignment="1">
      <alignment horizontal="center"/>
    </xf>
    <xf numFmtId="0" fontId="8" fillId="0" borderId="0" xfId="0" applyFont="1" applyAlignme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3" fontId="9" fillId="0" borderId="0" xfId="1" applyFont="1"/>
    <xf numFmtId="0" fontId="8" fillId="0" borderId="4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43" fontId="9" fillId="0" borderId="18" xfId="1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43" fontId="9" fillId="0" borderId="16" xfId="1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43" fontId="8" fillId="0" borderId="4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D1" zoomScaleNormal="100" workbookViewId="0">
      <selection activeCell="G6" sqref="G6"/>
    </sheetView>
  </sheetViews>
  <sheetFormatPr defaultRowHeight="21" x14ac:dyDescent="0.35"/>
  <cols>
    <col min="1" max="1" width="9" style="1" customWidth="1"/>
    <col min="2" max="2" width="6.25" style="1" customWidth="1"/>
    <col min="3" max="4" width="9" style="1"/>
    <col min="5" max="5" width="10.625" style="1" customWidth="1"/>
    <col min="6" max="6" width="7.375" style="1" customWidth="1"/>
    <col min="7" max="7" width="15.25" style="1" customWidth="1"/>
    <col min="8" max="8" width="8.75" style="1" customWidth="1"/>
    <col min="9" max="9" width="15.25" style="1" customWidth="1"/>
    <col min="10" max="16384" width="9" style="1"/>
  </cols>
  <sheetData>
    <row r="1" spans="1:9" x14ac:dyDescent="0.35">
      <c r="A1" s="159" t="s">
        <v>0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5">
      <c r="A2" s="159" t="s">
        <v>1</v>
      </c>
      <c r="B2" s="159"/>
      <c r="C2" s="159"/>
      <c r="D2" s="159"/>
      <c r="E2" s="159"/>
      <c r="F2" s="159"/>
      <c r="G2" s="159"/>
      <c r="H2" s="159"/>
      <c r="I2" s="159"/>
    </row>
    <row r="3" spans="1:9" x14ac:dyDescent="0.35">
      <c r="A3" s="159" t="s">
        <v>18</v>
      </c>
      <c r="B3" s="159"/>
      <c r="C3" s="159"/>
      <c r="D3" s="159"/>
      <c r="E3" s="159"/>
      <c r="F3" s="159"/>
      <c r="G3" s="159"/>
      <c r="H3" s="159"/>
      <c r="I3" s="159"/>
    </row>
    <row r="4" spans="1:9" x14ac:dyDescent="0.35">
      <c r="F4" s="125" t="s">
        <v>6</v>
      </c>
      <c r="G4" s="126" t="s">
        <v>17</v>
      </c>
      <c r="H4" s="125"/>
      <c r="I4" s="126" t="s">
        <v>88</v>
      </c>
    </row>
    <row r="5" spans="1:9" ht="21.75" thickBot="1" x14ac:dyDescent="0.4">
      <c r="A5" s="2" t="s">
        <v>2</v>
      </c>
      <c r="F5" s="125">
        <v>2</v>
      </c>
      <c r="G5" s="123">
        <v>65403610.460000001</v>
      </c>
      <c r="H5" s="99"/>
      <c r="I5" s="123">
        <v>51674737</v>
      </c>
    </row>
    <row r="6" spans="1:9" ht="21.75" thickTop="1" x14ac:dyDescent="0.35">
      <c r="A6" s="2" t="s">
        <v>3</v>
      </c>
      <c r="F6" s="125"/>
    </row>
    <row r="7" spans="1:9" x14ac:dyDescent="0.35">
      <c r="B7" s="2" t="s">
        <v>4</v>
      </c>
      <c r="F7" s="125"/>
    </row>
    <row r="8" spans="1:9" x14ac:dyDescent="0.35">
      <c r="C8" s="1" t="s">
        <v>5</v>
      </c>
      <c r="F8" s="125">
        <v>3</v>
      </c>
      <c r="G8" s="15">
        <v>25674567.73</v>
      </c>
      <c r="H8" s="15"/>
      <c r="I8" s="15">
        <v>23350634.73</v>
      </c>
    </row>
    <row r="9" spans="1:9" x14ac:dyDescent="0.35">
      <c r="C9" s="1" t="s">
        <v>101</v>
      </c>
      <c r="F9" s="125"/>
      <c r="G9" s="15">
        <v>3152903.18</v>
      </c>
      <c r="H9" s="15"/>
      <c r="I9" s="15">
        <v>2754474.44</v>
      </c>
    </row>
    <row r="10" spans="1:9" x14ac:dyDescent="0.35">
      <c r="C10" s="1" t="s">
        <v>7</v>
      </c>
      <c r="F10" s="125">
        <v>4</v>
      </c>
      <c r="G10" s="15">
        <v>34800</v>
      </c>
      <c r="H10" s="15"/>
      <c r="I10" s="15">
        <v>465800</v>
      </c>
    </row>
    <row r="11" spans="1:9" x14ac:dyDescent="0.35">
      <c r="C11" s="1" t="s">
        <v>8</v>
      </c>
      <c r="F11" s="125">
        <v>5</v>
      </c>
      <c r="G11" s="15">
        <v>152941.20000000001</v>
      </c>
      <c r="H11" s="15"/>
      <c r="I11" s="15">
        <v>139642.1</v>
      </c>
    </row>
    <row r="12" spans="1:9" x14ac:dyDescent="0.35">
      <c r="C12" s="1" t="s">
        <v>9</v>
      </c>
      <c r="F12" s="125">
        <v>6</v>
      </c>
      <c r="G12" s="15">
        <v>198481</v>
      </c>
      <c r="H12" s="15"/>
      <c r="I12" s="15">
        <v>215247</v>
      </c>
    </row>
    <row r="13" spans="1:9" x14ac:dyDescent="0.35">
      <c r="C13" s="1" t="s">
        <v>10</v>
      </c>
      <c r="F13" s="125">
        <v>7</v>
      </c>
      <c r="G13" s="15">
        <v>483500</v>
      </c>
      <c r="H13" s="15"/>
      <c r="I13" s="15">
        <v>489500</v>
      </c>
    </row>
    <row r="14" spans="1:9" x14ac:dyDescent="0.35">
      <c r="C14" s="1" t="s">
        <v>389</v>
      </c>
      <c r="F14" s="125">
        <v>8</v>
      </c>
      <c r="G14" s="15"/>
      <c r="H14" s="15"/>
      <c r="I14" s="15"/>
    </row>
    <row r="15" spans="1:9" x14ac:dyDescent="0.35">
      <c r="C15" s="2" t="s">
        <v>11</v>
      </c>
      <c r="F15" s="125"/>
      <c r="G15" s="16">
        <f>SUM(G8:G13)</f>
        <v>29697193.109999999</v>
      </c>
      <c r="H15" s="121"/>
      <c r="I15" s="17">
        <f>SUM(I8:I13)</f>
        <v>27415298.270000003</v>
      </c>
    </row>
    <row r="16" spans="1:9" x14ac:dyDescent="0.35">
      <c r="B16" s="2" t="s">
        <v>12</v>
      </c>
      <c r="F16" s="125"/>
      <c r="I16" s="15"/>
    </row>
    <row r="17" spans="1:9" x14ac:dyDescent="0.35">
      <c r="C17" s="1" t="s">
        <v>13</v>
      </c>
      <c r="F17" s="125">
        <v>2</v>
      </c>
      <c r="G17" s="15">
        <v>16369145.460000001</v>
      </c>
      <c r="H17" s="15"/>
      <c r="I17" s="15">
        <v>11959145.460000001</v>
      </c>
    </row>
    <row r="18" spans="1:9" x14ac:dyDescent="0.35">
      <c r="C18" s="1" t="s">
        <v>102</v>
      </c>
      <c r="F18" s="125"/>
      <c r="G18" s="15">
        <v>13800</v>
      </c>
      <c r="H18" s="15"/>
      <c r="I18" s="15">
        <v>16800</v>
      </c>
    </row>
    <row r="19" spans="1:9" x14ac:dyDescent="0.35">
      <c r="C19" s="2" t="s">
        <v>14</v>
      </c>
      <c r="G19" s="17">
        <f>SUM(G17:G18)</f>
        <v>16382945.460000001</v>
      </c>
      <c r="H19" s="96"/>
      <c r="I19" s="17">
        <f>SUM(I17:I18)</f>
        <v>11975945.460000001</v>
      </c>
    </row>
    <row r="20" spans="1:9" ht="21.75" thickBot="1" x14ac:dyDescent="0.4">
      <c r="A20" s="2" t="s">
        <v>15</v>
      </c>
      <c r="G20" s="18">
        <f>+G15+G19</f>
        <v>46080138.57</v>
      </c>
      <c r="H20" s="122"/>
      <c r="I20" s="18">
        <f>+I15+I19</f>
        <v>39391243.730000004</v>
      </c>
    </row>
    <row r="21" spans="1:9" ht="21.75" thickTop="1" x14ac:dyDescent="0.35"/>
    <row r="22" spans="1:9" x14ac:dyDescent="0.35">
      <c r="A22" s="2" t="s">
        <v>16</v>
      </c>
    </row>
    <row r="25" spans="1:9" x14ac:dyDescent="0.35">
      <c r="A25" s="3"/>
      <c r="B25" s="3"/>
      <c r="D25" s="158"/>
      <c r="E25" s="158"/>
      <c r="F25" s="158"/>
      <c r="I25" s="125"/>
    </row>
    <row r="26" spans="1:9" x14ac:dyDescent="0.35">
      <c r="A26" s="158"/>
      <c r="B26" s="158"/>
      <c r="D26" s="158"/>
      <c r="E26" s="158"/>
      <c r="F26" s="158"/>
    </row>
    <row r="27" spans="1:9" x14ac:dyDescent="0.35">
      <c r="A27" s="158"/>
      <c r="B27" s="158"/>
      <c r="D27" s="158"/>
      <c r="E27" s="158"/>
      <c r="F27" s="158"/>
    </row>
    <row r="39" spans="1:9" x14ac:dyDescent="0.35">
      <c r="A39" s="159" t="s">
        <v>0</v>
      </c>
      <c r="B39" s="159"/>
      <c r="C39" s="159"/>
      <c r="D39" s="159"/>
      <c r="E39" s="159"/>
      <c r="F39" s="159"/>
      <c r="G39" s="159"/>
      <c r="H39" s="159"/>
      <c r="I39" s="159"/>
    </row>
    <row r="40" spans="1:9" x14ac:dyDescent="0.35">
      <c r="A40" s="159" t="s">
        <v>1</v>
      </c>
      <c r="B40" s="159"/>
      <c r="C40" s="159"/>
      <c r="D40" s="159"/>
      <c r="E40" s="159"/>
      <c r="F40" s="159"/>
      <c r="G40" s="159"/>
      <c r="H40" s="159"/>
      <c r="I40" s="159"/>
    </row>
    <row r="41" spans="1:9" x14ac:dyDescent="0.35">
      <c r="A41" s="159" t="s">
        <v>18</v>
      </c>
      <c r="B41" s="159"/>
      <c r="C41" s="159"/>
      <c r="D41" s="159"/>
      <c r="E41" s="159"/>
      <c r="F41" s="159"/>
      <c r="G41" s="159"/>
      <c r="H41" s="159"/>
      <c r="I41" s="159"/>
    </row>
    <row r="42" spans="1:9" x14ac:dyDescent="0.35">
      <c r="F42" s="125" t="s">
        <v>6</v>
      </c>
      <c r="G42" s="126" t="s">
        <v>17</v>
      </c>
      <c r="H42" s="126"/>
      <c r="I42" s="126" t="s">
        <v>88</v>
      </c>
    </row>
    <row r="43" spans="1:9" ht="21.75" thickBot="1" x14ac:dyDescent="0.4">
      <c r="A43" s="2" t="s">
        <v>2</v>
      </c>
      <c r="F43" s="125">
        <v>2</v>
      </c>
      <c r="G43" s="123">
        <v>65403610.460000001</v>
      </c>
      <c r="H43" s="96"/>
      <c r="I43" s="123">
        <v>51674737</v>
      </c>
    </row>
    <row r="44" spans="1:9" ht="21.75" thickTop="1" x14ac:dyDescent="0.35">
      <c r="A44" s="2" t="s">
        <v>19</v>
      </c>
      <c r="F44" s="125"/>
      <c r="H44" s="99"/>
    </row>
    <row r="45" spans="1:9" x14ac:dyDescent="0.35">
      <c r="B45" s="2" t="s">
        <v>20</v>
      </c>
      <c r="F45" s="125"/>
      <c r="H45" s="99"/>
    </row>
    <row r="46" spans="1:9" x14ac:dyDescent="0.35">
      <c r="C46" s="1" t="s">
        <v>21</v>
      </c>
      <c r="F46" s="125">
        <v>8</v>
      </c>
      <c r="G46" s="15">
        <v>818854.26</v>
      </c>
      <c r="H46" s="96"/>
      <c r="I46" s="15">
        <v>1700957.44</v>
      </c>
    </row>
    <row r="47" spans="1:9" x14ac:dyDescent="0.35">
      <c r="C47" s="1" t="s">
        <v>22</v>
      </c>
      <c r="F47" s="125">
        <v>9</v>
      </c>
      <c r="G47" s="15">
        <v>1932259.28</v>
      </c>
      <c r="H47" s="96"/>
      <c r="I47" s="15">
        <v>1477560.14</v>
      </c>
    </row>
    <row r="48" spans="1:9" x14ac:dyDescent="0.35">
      <c r="C48" s="1" t="s">
        <v>103</v>
      </c>
      <c r="F48" s="125"/>
      <c r="G48" s="15">
        <v>4</v>
      </c>
      <c r="H48" s="96"/>
      <c r="I48" s="15">
        <v>0</v>
      </c>
    </row>
    <row r="49" spans="1:13" x14ac:dyDescent="0.35">
      <c r="C49" s="2" t="s">
        <v>23</v>
      </c>
      <c r="F49" s="125"/>
      <c r="G49" s="17">
        <f>SUM(G46:G48)</f>
        <v>2751117.54</v>
      </c>
      <c r="H49" s="96"/>
      <c r="I49" s="17">
        <f>SUM(I46:I48)</f>
        <v>3178517.58</v>
      </c>
    </row>
    <row r="50" spans="1:13" x14ac:dyDescent="0.35">
      <c r="B50" s="2" t="s">
        <v>24</v>
      </c>
      <c r="F50" s="125"/>
      <c r="G50" s="15"/>
      <c r="H50" s="96"/>
      <c r="I50" s="15"/>
    </row>
    <row r="51" spans="1:13" x14ac:dyDescent="0.35">
      <c r="C51" s="1" t="s">
        <v>25</v>
      </c>
      <c r="F51" s="125">
        <v>10</v>
      </c>
      <c r="G51" s="15">
        <v>10740875.460000001</v>
      </c>
      <c r="H51" s="96"/>
      <c r="I51" s="15">
        <v>6344105.46</v>
      </c>
    </row>
    <row r="52" spans="1:13" x14ac:dyDescent="0.35">
      <c r="C52" s="1" t="s">
        <v>26</v>
      </c>
      <c r="F52" s="125"/>
      <c r="G52" s="15"/>
      <c r="H52" s="96"/>
      <c r="I52" s="15"/>
    </row>
    <row r="53" spans="1:13" x14ac:dyDescent="0.35">
      <c r="C53" s="2" t="s">
        <v>27</v>
      </c>
      <c r="G53" s="17">
        <f t="shared" ref="G53" si="0">SUM(G50:G52)</f>
        <v>10740875.460000001</v>
      </c>
      <c r="H53" s="96"/>
      <c r="I53" s="17">
        <f>SUM(I51:I52)</f>
        <v>6344105.46</v>
      </c>
    </row>
    <row r="54" spans="1:13" ht="21.75" thickBot="1" x14ac:dyDescent="0.4">
      <c r="A54" s="2" t="s">
        <v>28</v>
      </c>
      <c r="G54" s="18">
        <f>+G53+G49</f>
        <v>13491993</v>
      </c>
      <c r="H54" s="122"/>
      <c r="I54" s="18">
        <f>+I49+I53</f>
        <v>9522623.0399999991</v>
      </c>
    </row>
    <row r="55" spans="1:13" ht="21.75" thickTop="1" x14ac:dyDescent="0.35">
      <c r="G55" s="15"/>
      <c r="H55" s="96"/>
      <c r="I55" s="15"/>
    </row>
    <row r="56" spans="1:13" x14ac:dyDescent="0.35">
      <c r="A56" s="2" t="s">
        <v>29</v>
      </c>
      <c r="G56" s="15"/>
      <c r="H56" s="96"/>
      <c r="I56" s="15"/>
    </row>
    <row r="57" spans="1:13" x14ac:dyDescent="0.35">
      <c r="B57" s="1" t="s">
        <v>29</v>
      </c>
      <c r="F57" s="125">
        <v>10</v>
      </c>
      <c r="G57" s="15">
        <v>18806223.879999999</v>
      </c>
      <c r="H57" s="96"/>
      <c r="I57" s="15">
        <v>17034188.510000002</v>
      </c>
    </row>
    <row r="58" spans="1:13" x14ac:dyDescent="0.35">
      <c r="B58" s="1" t="s">
        <v>30</v>
      </c>
      <c r="F58" s="125"/>
      <c r="G58" s="15">
        <v>13781921.689999999</v>
      </c>
      <c r="H58" s="96"/>
      <c r="I58" s="15">
        <v>12834432.18</v>
      </c>
    </row>
    <row r="59" spans="1:13" x14ac:dyDescent="0.35">
      <c r="A59" s="2"/>
      <c r="B59" s="2" t="s">
        <v>31</v>
      </c>
      <c r="G59" s="19">
        <f>SUM(G57:G58)</f>
        <v>32588145.57</v>
      </c>
      <c r="H59" s="122"/>
      <c r="I59" s="19">
        <f>SUM(I57:I58)</f>
        <v>29868620.690000001</v>
      </c>
    </row>
    <row r="60" spans="1:13" ht="21.75" thickBot="1" x14ac:dyDescent="0.4">
      <c r="A60" s="2" t="s">
        <v>32</v>
      </c>
      <c r="G60" s="18">
        <f>+G59+G54</f>
        <v>46080138.57</v>
      </c>
      <c r="H60" s="122"/>
      <c r="I60" s="18">
        <f>+I59+I54</f>
        <v>39391243.730000004</v>
      </c>
      <c r="M60" s="66">
        <f>+I60-I20</f>
        <v>0</v>
      </c>
    </row>
    <row r="61" spans="1:13" ht="21.75" thickTop="1" x14ac:dyDescent="0.35"/>
    <row r="62" spans="1:13" x14ac:dyDescent="0.35">
      <c r="A62" s="1" t="s">
        <v>16</v>
      </c>
    </row>
    <row r="66" spans="1:9" x14ac:dyDescent="0.35">
      <c r="A66" s="3" t="s">
        <v>35</v>
      </c>
      <c r="B66" s="3"/>
      <c r="D66" s="158" t="s">
        <v>37</v>
      </c>
      <c r="E66" s="158"/>
      <c r="F66" s="158"/>
      <c r="G66" s="1" t="s">
        <v>38</v>
      </c>
      <c r="I66" s="125"/>
    </row>
    <row r="67" spans="1:9" x14ac:dyDescent="0.35">
      <c r="A67" s="158" t="s">
        <v>33</v>
      </c>
      <c r="B67" s="158"/>
      <c r="D67" s="3"/>
      <c r="E67" s="3" t="s">
        <v>36</v>
      </c>
      <c r="F67" s="3"/>
      <c r="G67" s="1" t="s">
        <v>39</v>
      </c>
    </row>
    <row r="68" spans="1:9" x14ac:dyDescent="0.35">
      <c r="A68" s="158" t="s">
        <v>34</v>
      </c>
      <c r="B68" s="158"/>
      <c r="D68" s="158" t="s">
        <v>40</v>
      </c>
      <c r="E68" s="158"/>
      <c r="F68" s="158"/>
      <c r="G68" s="1" t="s">
        <v>41</v>
      </c>
    </row>
  </sheetData>
  <mergeCells count="15">
    <mergeCell ref="A1:I1"/>
    <mergeCell ref="A2:I2"/>
    <mergeCell ref="A3:I3"/>
    <mergeCell ref="D25:F25"/>
    <mergeCell ref="A26:B26"/>
    <mergeCell ref="D26:F26"/>
    <mergeCell ref="A67:B67"/>
    <mergeCell ref="A68:B68"/>
    <mergeCell ref="D68:F68"/>
    <mergeCell ref="A27:B27"/>
    <mergeCell ref="D27:F27"/>
    <mergeCell ref="A39:I39"/>
    <mergeCell ref="A40:I40"/>
    <mergeCell ref="A41:I41"/>
    <mergeCell ref="D66:F66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8" zoomScaleNormal="100" workbookViewId="0">
      <selection activeCell="L8" sqref="L8"/>
    </sheetView>
  </sheetViews>
  <sheetFormatPr defaultRowHeight="21" x14ac:dyDescent="0.35"/>
  <cols>
    <col min="1" max="1" width="9" style="1"/>
    <col min="2" max="2" width="12.75" style="1" customWidth="1"/>
    <col min="3" max="16384" width="9" style="1"/>
  </cols>
  <sheetData>
    <row r="1" spans="1:9" x14ac:dyDescent="0.35">
      <c r="A1" s="159" t="s">
        <v>0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5">
      <c r="A2" s="159" t="s">
        <v>42</v>
      </c>
      <c r="B2" s="159"/>
      <c r="C2" s="159"/>
      <c r="D2" s="159"/>
      <c r="E2" s="159"/>
      <c r="F2" s="159"/>
      <c r="G2" s="159"/>
      <c r="H2" s="159"/>
      <c r="I2" s="159"/>
    </row>
    <row r="3" spans="1:9" x14ac:dyDescent="0.35">
      <c r="A3" s="159" t="s">
        <v>43</v>
      </c>
      <c r="B3" s="159"/>
      <c r="C3" s="159"/>
      <c r="D3" s="159"/>
      <c r="E3" s="159"/>
      <c r="F3" s="159"/>
      <c r="G3" s="159"/>
      <c r="H3" s="159"/>
      <c r="I3" s="159"/>
    </row>
    <row r="5" spans="1:9" x14ac:dyDescent="0.35">
      <c r="A5" s="1" t="s">
        <v>44</v>
      </c>
    </row>
    <row r="6" spans="1:9" x14ac:dyDescent="0.35">
      <c r="B6" s="1" t="s">
        <v>45</v>
      </c>
    </row>
    <row r="7" spans="1:9" x14ac:dyDescent="0.35">
      <c r="A7" s="1" t="s">
        <v>46</v>
      </c>
    </row>
    <row r="8" spans="1:9" x14ac:dyDescent="0.35">
      <c r="A8" s="1" t="s">
        <v>47</v>
      </c>
    </row>
    <row r="9" spans="1:9" x14ac:dyDescent="0.35">
      <c r="B9" s="1" t="s">
        <v>48</v>
      </c>
      <c r="C9" s="1" t="s">
        <v>49</v>
      </c>
    </row>
    <row r="10" spans="1:9" x14ac:dyDescent="0.35">
      <c r="B10" s="1" t="s">
        <v>50</v>
      </c>
      <c r="C10" s="1" t="s">
        <v>51</v>
      </c>
    </row>
    <row r="11" spans="1:9" x14ac:dyDescent="0.35">
      <c r="B11" s="1" t="s">
        <v>52</v>
      </c>
      <c r="C11" s="1" t="s">
        <v>53</v>
      </c>
    </row>
    <row r="12" spans="1:9" x14ac:dyDescent="0.35">
      <c r="B12" s="1" t="s">
        <v>54</v>
      </c>
      <c r="C12" s="1" t="s">
        <v>55</v>
      </c>
    </row>
    <row r="13" spans="1:9" x14ac:dyDescent="0.35">
      <c r="B13" s="1" t="s">
        <v>56</v>
      </c>
    </row>
    <row r="14" spans="1:9" x14ac:dyDescent="0.35">
      <c r="B14" s="1" t="s">
        <v>57</v>
      </c>
    </row>
    <row r="15" spans="1:9" x14ac:dyDescent="0.35">
      <c r="A15" s="4"/>
      <c r="B15" s="4" t="s">
        <v>58</v>
      </c>
      <c r="C15" s="4"/>
      <c r="D15" s="4"/>
      <c r="E15" s="4"/>
      <c r="F15" s="4"/>
      <c r="G15" s="4"/>
      <c r="H15" s="4"/>
    </row>
    <row r="16" spans="1:9" x14ac:dyDescent="0.35">
      <c r="A16" s="4" t="s">
        <v>59</v>
      </c>
      <c r="B16" s="4"/>
      <c r="C16" s="4"/>
      <c r="D16" s="4"/>
      <c r="E16" s="4"/>
      <c r="F16" s="4"/>
      <c r="G16" s="4"/>
      <c r="H16" s="4"/>
    </row>
    <row r="17" spans="1:8" x14ac:dyDescent="0.35">
      <c r="A17" s="4"/>
      <c r="B17" s="4" t="s">
        <v>60</v>
      </c>
      <c r="C17" s="4"/>
      <c r="D17" s="4"/>
      <c r="E17" s="4"/>
      <c r="F17" s="4"/>
      <c r="G17" s="4"/>
      <c r="H17" s="4"/>
    </row>
    <row r="18" spans="1:8" x14ac:dyDescent="0.35">
      <c r="A18" s="4"/>
      <c r="B18" s="4" t="s">
        <v>61</v>
      </c>
      <c r="C18" s="4"/>
      <c r="D18" s="4"/>
      <c r="E18" s="4"/>
      <c r="F18" s="4"/>
      <c r="G18" s="4"/>
      <c r="H18" s="4"/>
    </row>
    <row r="19" spans="1:8" x14ac:dyDescent="0.35">
      <c r="A19" s="4"/>
      <c r="B19" s="4" t="s">
        <v>62</v>
      </c>
      <c r="C19" s="4"/>
      <c r="D19" s="4"/>
      <c r="E19" s="4"/>
      <c r="F19" s="4"/>
      <c r="G19" s="4"/>
      <c r="H19" s="4"/>
    </row>
    <row r="20" spans="1:8" x14ac:dyDescent="0.35">
      <c r="A20" s="4"/>
      <c r="B20" s="4" t="s">
        <v>63</v>
      </c>
      <c r="C20" s="4"/>
      <c r="D20" s="4"/>
      <c r="E20" s="4"/>
      <c r="F20" s="4"/>
      <c r="G20" s="4"/>
      <c r="H20" s="4"/>
    </row>
    <row r="21" spans="1:8" x14ac:dyDescent="0.35">
      <c r="A21" s="4"/>
      <c r="B21" s="4" t="s">
        <v>64</v>
      </c>
      <c r="C21" s="4"/>
      <c r="D21" s="4"/>
      <c r="E21" s="4"/>
      <c r="F21" s="4"/>
      <c r="G21" s="4"/>
      <c r="H21" s="4"/>
    </row>
    <row r="22" spans="1:8" x14ac:dyDescent="0.35">
      <c r="A22" s="4"/>
      <c r="B22" s="4" t="s">
        <v>65</v>
      </c>
      <c r="C22" s="4"/>
      <c r="D22" s="4"/>
      <c r="E22" s="4"/>
      <c r="F22" s="4"/>
      <c r="G22" s="4"/>
      <c r="H22" s="4"/>
    </row>
    <row r="23" spans="1:8" x14ac:dyDescent="0.35">
      <c r="A23" s="4"/>
      <c r="B23" s="4" t="s">
        <v>66</v>
      </c>
      <c r="C23" s="4"/>
      <c r="D23" s="4"/>
      <c r="E23" s="4"/>
      <c r="F23" s="4"/>
      <c r="G23" s="4"/>
      <c r="H23" s="4"/>
    </row>
    <row r="24" spans="1:8" x14ac:dyDescent="0.35">
      <c r="A24" s="4"/>
      <c r="B24" s="4" t="s">
        <v>67</v>
      </c>
      <c r="C24" s="4"/>
      <c r="D24" s="4"/>
      <c r="E24" s="4"/>
      <c r="F24" s="4"/>
      <c r="G24" s="4"/>
      <c r="H24" s="4"/>
    </row>
    <row r="25" spans="1:8" x14ac:dyDescent="0.35">
      <c r="A25" s="4"/>
      <c r="B25" s="4" t="s">
        <v>68</v>
      </c>
      <c r="C25" s="4"/>
      <c r="D25" s="4"/>
      <c r="E25" s="4"/>
      <c r="F25" s="4"/>
      <c r="G25" s="4"/>
      <c r="H25" s="4"/>
    </row>
    <row r="26" spans="1:8" x14ac:dyDescent="0.35">
      <c r="A26" s="4" t="s">
        <v>69</v>
      </c>
      <c r="B26" s="4"/>
      <c r="C26" s="4"/>
      <c r="D26" s="4"/>
      <c r="E26" s="4"/>
      <c r="F26" s="4"/>
      <c r="G26" s="4"/>
      <c r="H26" s="4"/>
    </row>
    <row r="27" spans="1:8" x14ac:dyDescent="0.35">
      <c r="A27" s="4"/>
      <c r="B27" s="4" t="s">
        <v>70</v>
      </c>
      <c r="C27" s="4"/>
      <c r="D27" s="4"/>
      <c r="E27" s="4"/>
      <c r="F27" s="4"/>
      <c r="G27" s="4"/>
      <c r="H27" s="4"/>
    </row>
    <row r="28" spans="1:8" x14ac:dyDescent="0.35">
      <c r="A28" s="4"/>
      <c r="B28" s="4" t="s">
        <v>71</v>
      </c>
      <c r="C28" s="4"/>
      <c r="D28" s="4"/>
      <c r="E28" s="4"/>
      <c r="F28" s="4"/>
      <c r="G28" s="4"/>
      <c r="H28" s="4"/>
    </row>
    <row r="29" spans="1:8" x14ac:dyDescent="0.35">
      <c r="A29" s="4" t="s">
        <v>72</v>
      </c>
      <c r="B29" s="4"/>
      <c r="C29" s="4"/>
      <c r="D29" s="4"/>
      <c r="E29" s="4"/>
      <c r="F29" s="4"/>
      <c r="G29" s="4"/>
      <c r="H29" s="4"/>
    </row>
    <row r="30" spans="1:8" x14ac:dyDescent="0.35">
      <c r="A30" s="4" t="s">
        <v>73</v>
      </c>
      <c r="B30" s="4"/>
      <c r="C30" s="4"/>
      <c r="D30" s="4"/>
      <c r="E30" s="4"/>
      <c r="F30" s="4"/>
      <c r="G30" s="4"/>
      <c r="H30" s="4"/>
    </row>
    <row r="31" spans="1:8" x14ac:dyDescent="0.35">
      <c r="A31" s="4" t="s">
        <v>74</v>
      </c>
      <c r="B31" s="4"/>
      <c r="C31" s="4"/>
      <c r="D31" s="4"/>
      <c r="E31" s="4"/>
      <c r="F31" s="4"/>
      <c r="G31" s="4"/>
      <c r="H31" s="4"/>
    </row>
    <row r="32" spans="1:8" x14ac:dyDescent="0.35">
      <c r="A32" s="4"/>
      <c r="B32" s="4" t="s">
        <v>75</v>
      </c>
      <c r="C32" s="4"/>
      <c r="D32" s="4"/>
      <c r="E32" s="4"/>
      <c r="F32" s="4"/>
      <c r="G32" s="4"/>
      <c r="H32" s="4"/>
    </row>
    <row r="33" spans="1:8" x14ac:dyDescent="0.35">
      <c r="A33" s="4"/>
      <c r="B33" s="4"/>
      <c r="C33" s="4"/>
      <c r="D33" s="4"/>
      <c r="E33" s="4"/>
      <c r="F33" s="4"/>
      <c r="G33" s="4"/>
      <c r="H33" s="4"/>
    </row>
    <row r="34" spans="1:8" x14ac:dyDescent="0.35">
      <c r="A34" s="4"/>
      <c r="B34" s="4"/>
      <c r="C34" s="4"/>
      <c r="D34" s="4"/>
      <c r="E34" s="4"/>
      <c r="F34" s="4"/>
      <c r="G34" s="4"/>
      <c r="H34" s="4"/>
    </row>
  </sheetData>
  <mergeCells count="3">
    <mergeCell ref="A1:I1"/>
    <mergeCell ref="A2:I2"/>
    <mergeCell ref="A3:I3"/>
  </mergeCells>
  <pageMargins left="0.7" right="0.7" top="0.75" bottom="0.75" header="0.3" footer="0.3"/>
  <pageSetup paperSize="9" scale="96" orientation="portrait" r:id="rId1"/>
  <colBreaks count="1" manualBreakCount="1">
    <brk id="9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E35" sqref="E35:F35"/>
    </sheetView>
  </sheetViews>
  <sheetFormatPr defaultRowHeight="21" x14ac:dyDescent="0.35"/>
  <cols>
    <col min="1" max="1" width="32.5" style="1" customWidth="1"/>
    <col min="2" max="3" width="13.625" style="1" customWidth="1"/>
    <col min="4" max="4" width="24.25" style="1" customWidth="1"/>
    <col min="5" max="6" width="13.625" style="1" customWidth="1"/>
    <col min="7" max="16384" width="9" style="1"/>
  </cols>
  <sheetData>
    <row r="1" spans="1:6" x14ac:dyDescent="0.35">
      <c r="A1" s="159" t="s">
        <v>0</v>
      </c>
      <c r="B1" s="159"/>
      <c r="C1" s="159"/>
      <c r="D1" s="159"/>
      <c r="E1" s="159"/>
      <c r="F1" s="159"/>
    </row>
    <row r="2" spans="1:6" x14ac:dyDescent="0.35">
      <c r="A2" s="159" t="s">
        <v>76</v>
      </c>
      <c r="B2" s="159"/>
      <c r="C2" s="159"/>
      <c r="D2" s="159"/>
      <c r="E2" s="159"/>
      <c r="F2" s="159"/>
    </row>
    <row r="3" spans="1:6" x14ac:dyDescent="0.35">
      <c r="A3" s="159" t="s">
        <v>43</v>
      </c>
      <c r="B3" s="159"/>
      <c r="C3" s="159"/>
      <c r="D3" s="159"/>
      <c r="E3" s="159"/>
      <c r="F3" s="159"/>
    </row>
    <row r="4" spans="1:6" x14ac:dyDescent="0.35">
      <c r="A4" s="2" t="s">
        <v>77</v>
      </c>
      <c r="B4" s="2"/>
      <c r="C4" s="2"/>
      <c r="D4" s="2"/>
      <c r="E4" s="2"/>
      <c r="F4" s="2"/>
    </row>
    <row r="5" spans="1:6" x14ac:dyDescent="0.35">
      <c r="A5" s="160" t="s">
        <v>78</v>
      </c>
      <c r="B5" s="162" t="s">
        <v>79</v>
      </c>
      <c r="C5" s="163"/>
      <c r="D5" s="166" t="s">
        <v>80</v>
      </c>
      <c r="E5" s="167"/>
      <c r="F5" s="168"/>
    </row>
    <row r="6" spans="1:6" x14ac:dyDescent="0.35">
      <c r="A6" s="161"/>
      <c r="B6" s="164"/>
      <c r="C6" s="165"/>
      <c r="D6" s="9" t="s">
        <v>81</v>
      </c>
      <c r="E6" s="166" t="s">
        <v>82</v>
      </c>
      <c r="F6" s="168"/>
    </row>
    <row r="7" spans="1:6" x14ac:dyDescent="0.35">
      <c r="A7" s="11"/>
      <c r="B7" s="10">
        <v>2561</v>
      </c>
      <c r="C7" s="9">
        <v>2560</v>
      </c>
      <c r="D7" s="11"/>
      <c r="E7" s="10">
        <v>2561</v>
      </c>
      <c r="F7" s="9">
        <v>2560</v>
      </c>
    </row>
    <row r="8" spans="1:6" x14ac:dyDescent="0.35">
      <c r="A8" s="20" t="s">
        <v>104</v>
      </c>
      <c r="B8" s="5"/>
      <c r="C8" s="5"/>
      <c r="D8" s="12"/>
      <c r="E8" s="5"/>
      <c r="F8" s="7"/>
    </row>
    <row r="9" spans="1:6" x14ac:dyDescent="0.35">
      <c r="A9" s="12" t="s">
        <v>105</v>
      </c>
      <c r="B9" s="72">
        <v>7144000</v>
      </c>
      <c r="C9" s="72">
        <v>7144000</v>
      </c>
      <c r="D9" s="12" t="s">
        <v>115</v>
      </c>
      <c r="E9" s="72">
        <v>46927210</v>
      </c>
      <c r="F9" s="93">
        <v>39603382</v>
      </c>
    </row>
    <row r="10" spans="1:6" x14ac:dyDescent="0.35">
      <c r="A10" s="12" t="s">
        <v>106</v>
      </c>
      <c r="B10" s="72">
        <v>18315850.460000001</v>
      </c>
      <c r="C10" s="72">
        <v>7101705</v>
      </c>
      <c r="D10" s="12" t="s">
        <v>116</v>
      </c>
      <c r="E10" s="72">
        <v>16369145.460000001</v>
      </c>
      <c r="F10" s="93">
        <v>5155000</v>
      </c>
    </row>
    <row r="11" spans="1:6" x14ac:dyDescent="0.35">
      <c r="A11" s="12" t="s">
        <v>107</v>
      </c>
      <c r="B11" s="72">
        <v>8788000</v>
      </c>
      <c r="C11" s="72">
        <v>3623000</v>
      </c>
      <c r="D11" s="12" t="s">
        <v>117</v>
      </c>
      <c r="E11" s="72">
        <v>1993500</v>
      </c>
      <c r="F11" s="93">
        <v>1993500</v>
      </c>
    </row>
    <row r="12" spans="1:6" x14ac:dyDescent="0.35">
      <c r="A12" s="12" t="s">
        <v>108</v>
      </c>
      <c r="B12" s="72">
        <v>12453000</v>
      </c>
      <c r="C12" s="72">
        <v>12075000</v>
      </c>
      <c r="D12" s="12" t="s">
        <v>29</v>
      </c>
      <c r="E12" s="72">
        <v>929500</v>
      </c>
      <c r="F12" s="93">
        <v>899000</v>
      </c>
    </row>
    <row r="13" spans="1:6" x14ac:dyDescent="0.35">
      <c r="A13" s="12" t="s">
        <v>109</v>
      </c>
      <c r="B13" s="72">
        <v>99000</v>
      </c>
      <c r="C13" s="72">
        <v>99000</v>
      </c>
      <c r="D13" s="12" t="s">
        <v>118</v>
      </c>
      <c r="E13" s="72">
        <v>3978855</v>
      </c>
      <c r="F13" s="93">
        <v>4023855</v>
      </c>
    </row>
    <row r="14" spans="1:6" x14ac:dyDescent="0.35">
      <c r="A14" s="12" t="s">
        <v>110</v>
      </c>
      <c r="B14" s="72">
        <v>480000</v>
      </c>
      <c r="C14" s="72">
        <v>480000</v>
      </c>
      <c r="D14" s="12"/>
      <c r="E14" s="72"/>
      <c r="F14" s="93"/>
    </row>
    <row r="15" spans="1:6" x14ac:dyDescent="0.35">
      <c r="A15" s="12" t="s">
        <v>111</v>
      </c>
      <c r="B15" s="72">
        <v>775000</v>
      </c>
      <c r="C15" s="72">
        <v>775000</v>
      </c>
      <c r="D15" s="12"/>
      <c r="E15" s="72"/>
      <c r="F15" s="93"/>
    </row>
    <row r="16" spans="1:6" x14ac:dyDescent="0.35">
      <c r="A16" s="12" t="s">
        <v>112</v>
      </c>
      <c r="B16" s="72">
        <v>2956000</v>
      </c>
      <c r="C16" s="72">
        <v>2956000</v>
      </c>
      <c r="D16" s="12"/>
      <c r="E16" s="72"/>
      <c r="F16" s="93"/>
    </row>
    <row r="17" spans="1:6" x14ac:dyDescent="0.35">
      <c r="A17" s="12" t="s">
        <v>113</v>
      </c>
      <c r="B17" s="72">
        <v>150000</v>
      </c>
      <c r="C17" s="72"/>
      <c r="D17" s="12"/>
      <c r="E17" s="72"/>
      <c r="F17" s="93"/>
    </row>
    <row r="18" spans="1:6" x14ac:dyDescent="0.35">
      <c r="A18" s="12" t="s">
        <v>114</v>
      </c>
      <c r="B18" s="72">
        <v>250000</v>
      </c>
      <c r="C18" s="72"/>
      <c r="D18" s="12"/>
      <c r="E18" s="72"/>
      <c r="F18" s="93"/>
    </row>
    <row r="19" spans="1:6" x14ac:dyDescent="0.35">
      <c r="A19" s="20" t="s">
        <v>119</v>
      </c>
      <c r="B19" s="72"/>
      <c r="C19" s="72"/>
      <c r="D19" s="12"/>
      <c r="E19" s="72"/>
      <c r="F19" s="93"/>
    </row>
    <row r="20" spans="1:6" x14ac:dyDescent="0.35">
      <c r="A20" s="12" t="s">
        <v>120</v>
      </c>
      <c r="B20" s="72">
        <v>2838670</v>
      </c>
      <c r="C20" s="72">
        <v>2209570</v>
      </c>
      <c r="D20" s="12"/>
      <c r="E20" s="72"/>
      <c r="F20" s="93"/>
    </row>
    <row r="21" spans="1:6" x14ac:dyDescent="0.35">
      <c r="A21" s="12" t="s">
        <v>121</v>
      </c>
      <c r="B21" s="72">
        <v>157600</v>
      </c>
      <c r="C21" s="72">
        <v>157600</v>
      </c>
      <c r="D21" s="12"/>
      <c r="E21" s="72"/>
      <c r="F21" s="93"/>
    </row>
    <row r="22" spans="1:6" x14ac:dyDescent="0.35">
      <c r="A22" s="12" t="s">
        <v>122</v>
      </c>
      <c r="B22" s="72">
        <v>7309520</v>
      </c>
      <c r="C22" s="72">
        <v>7309520</v>
      </c>
      <c r="D22" s="12"/>
      <c r="E22" s="72"/>
      <c r="F22" s="93"/>
    </row>
    <row r="23" spans="1:6" x14ac:dyDescent="0.35">
      <c r="A23" s="12" t="s">
        <v>123</v>
      </c>
      <c r="B23" s="72">
        <v>511400</v>
      </c>
      <c r="C23" s="72">
        <v>421900</v>
      </c>
      <c r="D23" s="12"/>
      <c r="E23" s="72"/>
      <c r="F23" s="93"/>
    </row>
    <row r="24" spans="1:6" x14ac:dyDescent="0.35">
      <c r="A24" s="12" t="s">
        <v>124</v>
      </c>
      <c r="B24" s="72">
        <v>844620</v>
      </c>
      <c r="C24" s="72">
        <v>548782</v>
      </c>
      <c r="D24" s="12"/>
      <c r="E24" s="72"/>
      <c r="F24" s="93"/>
    </row>
    <row r="25" spans="1:6" x14ac:dyDescent="0.35">
      <c r="A25" s="12" t="s">
        <v>125</v>
      </c>
      <c r="B25" s="72">
        <v>732640</v>
      </c>
      <c r="C25" s="72">
        <v>585840</v>
      </c>
      <c r="D25" s="12"/>
      <c r="E25" s="72"/>
      <c r="F25" s="93"/>
    </row>
    <row r="26" spans="1:6" x14ac:dyDescent="0.35">
      <c r="A26" s="12" t="s">
        <v>126</v>
      </c>
      <c r="B26" s="72">
        <v>111370</v>
      </c>
      <c r="C26" s="72">
        <v>105850</v>
      </c>
      <c r="D26" s="12"/>
      <c r="E26" s="72"/>
      <c r="F26" s="93"/>
    </row>
    <row r="27" spans="1:6" x14ac:dyDescent="0.35">
      <c r="A27" s="12" t="s">
        <v>127</v>
      </c>
      <c r="B27" s="72">
        <v>364300</v>
      </c>
      <c r="C27" s="72">
        <v>364300</v>
      </c>
      <c r="D27" s="12"/>
      <c r="E27" s="72"/>
      <c r="F27" s="93"/>
    </row>
    <row r="28" spans="1:6" x14ac:dyDescent="0.35">
      <c r="A28" s="12" t="s">
        <v>128</v>
      </c>
      <c r="B28" s="72">
        <v>68350</v>
      </c>
      <c r="C28" s="72">
        <v>68350</v>
      </c>
      <c r="D28" s="12"/>
      <c r="E28" s="72"/>
      <c r="F28" s="93"/>
    </row>
    <row r="29" spans="1:6" x14ac:dyDescent="0.35">
      <c r="A29" s="12" t="s">
        <v>129</v>
      </c>
      <c r="B29" s="72">
        <v>1452590</v>
      </c>
      <c r="C29" s="72">
        <v>1416020</v>
      </c>
      <c r="D29" s="12"/>
      <c r="E29" s="72"/>
      <c r="F29" s="93"/>
    </row>
    <row r="30" spans="1:6" x14ac:dyDescent="0.35">
      <c r="A30" s="12" t="s">
        <v>130</v>
      </c>
      <c r="B30" s="72">
        <v>4012500</v>
      </c>
      <c r="C30" s="72">
        <v>4012500</v>
      </c>
      <c r="D30" s="12"/>
      <c r="E30" s="72"/>
      <c r="F30" s="93"/>
    </row>
    <row r="31" spans="1:6" x14ac:dyDescent="0.35">
      <c r="A31" s="12" t="s">
        <v>131</v>
      </c>
      <c r="B31" s="72">
        <v>375800</v>
      </c>
      <c r="C31" s="72">
        <v>212800</v>
      </c>
      <c r="D31" s="12"/>
      <c r="E31" s="72"/>
      <c r="F31" s="93"/>
    </row>
    <row r="32" spans="1:6" x14ac:dyDescent="0.35">
      <c r="A32" s="12" t="s">
        <v>132</v>
      </c>
      <c r="B32" s="72">
        <v>8000</v>
      </c>
      <c r="C32" s="72">
        <v>8000</v>
      </c>
      <c r="D32" s="12"/>
      <c r="E32" s="72"/>
      <c r="F32" s="93"/>
    </row>
    <row r="33" spans="1:6" x14ac:dyDescent="0.35">
      <c r="A33" s="12"/>
      <c r="B33" s="72"/>
      <c r="C33" s="72"/>
      <c r="D33" s="12"/>
      <c r="E33" s="72"/>
      <c r="F33" s="93"/>
    </row>
    <row r="34" spans="1:6" x14ac:dyDescent="0.35">
      <c r="A34" s="12"/>
      <c r="B34" s="72"/>
      <c r="C34" s="72"/>
      <c r="D34" s="12"/>
      <c r="E34" s="73"/>
      <c r="F34" s="93"/>
    </row>
    <row r="35" spans="1:6" x14ac:dyDescent="0.35">
      <c r="A35" s="6"/>
      <c r="B35" s="33">
        <f>SUM(B9:B34)</f>
        <v>70198210.460000008</v>
      </c>
      <c r="C35" s="33">
        <f>SUM(C9:C34)</f>
        <v>51674737</v>
      </c>
      <c r="D35" s="6"/>
      <c r="E35" s="33">
        <f>SUM(E9:E34)</f>
        <v>70198210.460000008</v>
      </c>
      <c r="F35" s="33">
        <f>SUM(F9:F34)</f>
        <v>51674737</v>
      </c>
    </row>
    <row r="37" spans="1:6" x14ac:dyDescent="0.35">
      <c r="A37" s="1" t="s">
        <v>83</v>
      </c>
    </row>
    <row r="38" spans="1:6" x14ac:dyDescent="0.35">
      <c r="A38" s="1" t="s">
        <v>84</v>
      </c>
    </row>
    <row r="39" spans="1:6" x14ac:dyDescent="0.35">
      <c r="A39" s="1" t="s">
        <v>85</v>
      </c>
    </row>
    <row r="40" spans="1:6" x14ac:dyDescent="0.35">
      <c r="A40" s="1" t="s">
        <v>86</v>
      </c>
    </row>
    <row r="41" spans="1:6" x14ac:dyDescent="0.35">
      <c r="A41" s="1" t="s">
        <v>87</v>
      </c>
    </row>
  </sheetData>
  <mergeCells count="7">
    <mergeCell ref="A5:A6"/>
    <mergeCell ref="B5:C6"/>
    <mergeCell ref="D5:F5"/>
    <mergeCell ref="E6:F6"/>
    <mergeCell ref="A1:F1"/>
    <mergeCell ref="A2:F2"/>
    <mergeCell ref="A3:F3"/>
  </mergeCells>
  <printOptions verticalCentered="1"/>
  <pageMargins left="0.51181102362204722" right="0.11811023622047245" top="0.74803149606299213" bottom="0.15748031496062992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20" zoomScaleNormal="100" workbookViewId="0">
      <selection activeCell="H37" sqref="H37"/>
    </sheetView>
  </sheetViews>
  <sheetFormatPr defaultRowHeight="21" x14ac:dyDescent="0.35"/>
  <cols>
    <col min="1" max="1" width="35.625" style="1" customWidth="1"/>
    <col min="2" max="2" width="15.625" style="1" customWidth="1"/>
    <col min="3" max="4" width="14.125" style="1" customWidth="1"/>
    <col min="5" max="5" width="19.25" style="1" customWidth="1"/>
    <col min="6" max="16384" width="9" style="1"/>
  </cols>
  <sheetData>
    <row r="1" spans="1:5" x14ac:dyDescent="0.35">
      <c r="A1" s="159" t="s">
        <v>0</v>
      </c>
      <c r="B1" s="159"/>
      <c r="C1" s="159"/>
      <c r="D1" s="159"/>
      <c r="E1" s="159"/>
    </row>
    <row r="2" spans="1:5" x14ac:dyDescent="0.35">
      <c r="A2" s="159" t="s">
        <v>133</v>
      </c>
      <c r="B2" s="159"/>
      <c r="C2" s="159"/>
      <c r="D2" s="159"/>
      <c r="E2" s="159"/>
    </row>
    <row r="3" spans="1:5" x14ac:dyDescent="0.35">
      <c r="A3" s="169" t="s">
        <v>134</v>
      </c>
      <c r="B3" s="169"/>
      <c r="C3" s="169"/>
      <c r="D3" s="169"/>
      <c r="E3" s="169"/>
    </row>
    <row r="4" spans="1:5" x14ac:dyDescent="0.35">
      <c r="A4" s="21" t="s">
        <v>78</v>
      </c>
      <c r="B4" s="21" t="s">
        <v>135</v>
      </c>
      <c r="C4" s="21" t="s">
        <v>136</v>
      </c>
      <c r="D4" s="21" t="s">
        <v>137</v>
      </c>
      <c r="E4" s="21" t="s">
        <v>138</v>
      </c>
    </row>
    <row r="5" spans="1:5" x14ac:dyDescent="0.35">
      <c r="A5" s="22" t="s">
        <v>104</v>
      </c>
      <c r="B5" s="23"/>
      <c r="C5" s="23"/>
      <c r="D5" s="23"/>
      <c r="E5" s="23"/>
    </row>
    <row r="6" spans="1:5" x14ac:dyDescent="0.35">
      <c r="A6" s="24" t="s">
        <v>105</v>
      </c>
      <c r="B6" s="30">
        <v>7144000</v>
      </c>
      <c r="C6" s="30"/>
      <c r="D6" s="30"/>
      <c r="E6" s="30">
        <f>+B6+C6-D6</f>
        <v>7144000</v>
      </c>
    </row>
    <row r="7" spans="1:5" x14ac:dyDescent="0.35">
      <c r="A7" s="24" t="s">
        <v>106</v>
      </c>
      <c r="B7" s="30">
        <v>7101705</v>
      </c>
      <c r="C7" s="30">
        <v>11214145.460000001</v>
      </c>
      <c r="D7" s="30"/>
      <c r="E7" s="30">
        <f t="shared" ref="E7:E15" si="0">+B7+C7-D7</f>
        <v>18315850.460000001</v>
      </c>
    </row>
    <row r="8" spans="1:5" x14ac:dyDescent="0.35">
      <c r="A8" s="24" t="s">
        <v>107</v>
      </c>
      <c r="B8" s="30">
        <v>3623000</v>
      </c>
      <c r="C8" s="30">
        <v>5165000</v>
      </c>
      <c r="D8" s="30"/>
      <c r="E8" s="30">
        <f t="shared" si="0"/>
        <v>8788000</v>
      </c>
    </row>
    <row r="9" spans="1:5" x14ac:dyDescent="0.35">
      <c r="A9" s="24" t="s">
        <v>108</v>
      </c>
      <c r="B9" s="30">
        <v>12075000</v>
      </c>
      <c r="C9" s="30">
        <v>378000</v>
      </c>
      <c r="D9" s="30"/>
      <c r="E9" s="30">
        <f t="shared" si="0"/>
        <v>12453000</v>
      </c>
    </row>
    <row r="10" spans="1:5" x14ac:dyDescent="0.35">
      <c r="A10" s="24" t="s">
        <v>109</v>
      </c>
      <c r="B10" s="30">
        <v>99000</v>
      </c>
      <c r="C10" s="30"/>
      <c r="D10" s="30"/>
      <c r="E10" s="30">
        <f t="shared" si="0"/>
        <v>99000</v>
      </c>
    </row>
    <row r="11" spans="1:5" x14ac:dyDescent="0.35">
      <c r="A11" s="24" t="s">
        <v>110</v>
      </c>
      <c r="B11" s="30">
        <v>480000</v>
      </c>
      <c r="C11" s="30"/>
      <c r="D11" s="30"/>
      <c r="E11" s="30">
        <f t="shared" si="0"/>
        <v>480000</v>
      </c>
    </row>
    <row r="12" spans="1:5" x14ac:dyDescent="0.35">
      <c r="A12" s="24" t="s">
        <v>111</v>
      </c>
      <c r="B12" s="30">
        <v>775000</v>
      </c>
      <c r="C12" s="30"/>
      <c r="D12" s="30"/>
      <c r="E12" s="30">
        <f t="shared" si="0"/>
        <v>775000</v>
      </c>
    </row>
    <row r="13" spans="1:5" x14ac:dyDescent="0.35">
      <c r="A13" s="24" t="s">
        <v>112</v>
      </c>
      <c r="B13" s="30">
        <v>2956000</v>
      </c>
      <c r="C13" s="30"/>
      <c r="D13" s="30"/>
      <c r="E13" s="30">
        <f t="shared" si="0"/>
        <v>2956000</v>
      </c>
    </row>
    <row r="14" spans="1:5" x14ac:dyDescent="0.35">
      <c r="A14" s="24" t="s">
        <v>113</v>
      </c>
      <c r="B14" s="30"/>
      <c r="C14" s="30">
        <v>150000</v>
      </c>
      <c r="D14" s="30"/>
      <c r="E14" s="30">
        <f t="shared" si="0"/>
        <v>150000</v>
      </c>
    </row>
    <row r="15" spans="1:5" x14ac:dyDescent="0.35">
      <c r="A15" s="24" t="s">
        <v>114</v>
      </c>
      <c r="B15" s="31"/>
      <c r="C15" s="31">
        <v>250000</v>
      </c>
      <c r="D15" s="31"/>
      <c r="E15" s="30">
        <f t="shared" si="0"/>
        <v>250000</v>
      </c>
    </row>
    <row r="16" spans="1:5" x14ac:dyDescent="0.35">
      <c r="A16" s="25" t="s">
        <v>139</v>
      </c>
      <c r="B16" s="33">
        <f>SUM(B6:B15)</f>
        <v>34253705</v>
      </c>
      <c r="C16" s="33">
        <f>SUM(C6:C15)</f>
        <v>17157145.460000001</v>
      </c>
      <c r="D16" s="33">
        <f>SUM(D6:D15)</f>
        <v>0</v>
      </c>
      <c r="E16" s="33">
        <f>SUM(E6:E15)</f>
        <v>51410850.460000001</v>
      </c>
    </row>
    <row r="17" spans="1:5" x14ac:dyDescent="0.35">
      <c r="A17" s="25" t="s">
        <v>119</v>
      </c>
      <c r="B17" s="32"/>
      <c r="C17" s="32"/>
      <c r="D17" s="32"/>
      <c r="E17" s="32"/>
    </row>
    <row r="18" spans="1:5" x14ac:dyDescent="0.35">
      <c r="A18" s="24" t="s">
        <v>120</v>
      </c>
      <c r="B18" s="30">
        <v>2209570</v>
      </c>
      <c r="C18" s="30">
        <v>634900</v>
      </c>
      <c r="D18" s="30">
        <v>5800</v>
      </c>
      <c r="E18" s="30">
        <f>+B18+C18-D18</f>
        <v>2838670</v>
      </c>
    </row>
    <row r="19" spans="1:5" x14ac:dyDescent="0.35">
      <c r="A19" s="24" t="s">
        <v>121</v>
      </c>
      <c r="B19" s="30">
        <v>157600</v>
      </c>
      <c r="C19" s="30"/>
      <c r="D19" s="30"/>
      <c r="E19" s="30">
        <f t="shared" ref="E19:E31" si="1">+B19+C19-D19</f>
        <v>157600</v>
      </c>
    </row>
    <row r="20" spans="1:5" x14ac:dyDescent="0.35">
      <c r="A20" s="24" t="s">
        <v>122</v>
      </c>
      <c r="B20" s="30">
        <v>7309520</v>
      </c>
      <c r="C20" s="30"/>
      <c r="D20" s="30"/>
      <c r="E20" s="30">
        <f t="shared" si="1"/>
        <v>7309520</v>
      </c>
    </row>
    <row r="21" spans="1:5" x14ac:dyDescent="0.35">
      <c r="A21" s="24" t="s">
        <v>123</v>
      </c>
      <c r="B21" s="30">
        <v>421900</v>
      </c>
      <c r="C21" s="30">
        <v>89500</v>
      </c>
      <c r="D21" s="30"/>
      <c r="E21" s="30">
        <f t="shared" si="1"/>
        <v>511400</v>
      </c>
    </row>
    <row r="22" spans="1:5" x14ac:dyDescent="0.35">
      <c r="A22" s="24" t="s">
        <v>124</v>
      </c>
      <c r="B22" s="30">
        <v>548782</v>
      </c>
      <c r="C22" s="30">
        <v>322238</v>
      </c>
      <c r="D22" s="30">
        <v>26400</v>
      </c>
      <c r="E22" s="30">
        <f t="shared" si="1"/>
        <v>844620</v>
      </c>
    </row>
    <row r="23" spans="1:5" x14ac:dyDescent="0.35">
      <c r="A23" s="24" t="s">
        <v>125</v>
      </c>
      <c r="B23" s="30">
        <v>585840</v>
      </c>
      <c r="C23" s="30">
        <v>146800</v>
      </c>
      <c r="D23" s="30"/>
      <c r="E23" s="30">
        <f t="shared" si="1"/>
        <v>732640</v>
      </c>
    </row>
    <row r="24" spans="1:5" x14ac:dyDescent="0.35">
      <c r="A24" s="24" t="s">
        <v>126</v>
      </c>
      <c r="B24" s="30">
        <v>105850</v>
      </c>
      <c r="C24" s="30">
        <v>19000</v>
      </c>
      <c r="D24" s="30">
        <v>13480</v>
      </c>
      <c r="E24" s="30">
        <f t="shared" si="1"/>
        <v>111370</v>
      </c>
    </row>
    <row r="25" spans="1:5" x14ac:dyDescent="0.35">
      <c r="A25" s="24" t="s">
        <v>127</v>
      </c>
      <c r="B25" s="30">
        <v>364300</v>
      </c>
      <c r="C25" s="30"/>
      <c r="D25" s="30"/>
      <c r="E25" s="30">
        <f t="shared" si="1"/>
        <v>364300</v>
      </c>
    </row>
    <row r="26" spans="1:5" x14ac:dyDescent="0.35">
      <c r="A26" s="24" t="s">
        <v>128</v>
      </c>
      <c r="B26" s="30">
        <v>68350</v>
      </c>
      <c r="C26" s="30"/>
      <c r="D26" s="30"/>
      <c r="E26" s="30">
        <f t="shared" si="1"/>
        <v>68350</v>
      </c>
    </row>
    <row r="27" spans="1:5" x14ac:dyDescent="0.35">
      <c r="A27" s="24" t="s">
        <v>129</v>
      </c>
      <c r="B27" s="30">
        <v>1416020</v>
      </c>
      <c r="C27" s="30">
        <v>147800</v>
      </c>
      <c r="D27" s="30">
        <v>111230</v>
      </c>
      <c r="E27" s="30">
        <f t="shared" si="1"/>
        <v>1452590</v>
      </c>
    </row>
    <row r="28" spans="1:5" x14ac:dyDescent="0.35">
      <c r="A28" s="24" t="s">
        <v>130</v>
      </c>
      <c r="B28" s="30">
        <v>4012500</v>
      </c>
      <c r="C28" s="30"/>
      <c r="D28" s="30"/>
      <c r="E28" s="30">
        <f t="shared" si="1"/>
        <v>4012500</v>
      </c>
    </row>
    <row r="29" spans="1:5" x14ac:dyDescent="0.35">
      <c r="A29" s="24" t="s">
        <v>131</v>
      </c>
      <c r="B29" s="30">
        <v>212800</v>
      </c>
      <c r="C29" s="30">
        <v>163000</v>
      </c>
      <c r="D29" s="30"/>
      <c r="E29" s="30">
        <f t="shared" si="1"/>
        <v>375800</v>
      </c>
    </row>
    <row r="30" spans="1:5" x14ac:dyDescent="0.35">
      <c r="A30" s="24" t="s">
        <v>132</v>
      </c>
      <c r="B30" s="31">
        <v>8000</v>
      </c>
      <c r="C30" s="31"/>
      <c r="D30" s="31"/>
      <c r="E30" s="31">
        <f t="shared" si="1"/>
        <v>8000</v>
      </c>
    </row>
    <row r="31" spans="1:5" x14ac:dyDescent="0.35">
      <c r="A31" s="26" t="s">
        <v>140</v>
      </c>
      <c r="B31" s="33">
        <f>SUM(B18:B30)</f>
        <v>17421032</v>
      </c>
      <c r="C31" s="33">
        <f>SUM(C18:C30)</f>
        <v>1523238</v>
      </c>
      <c r="D31" s="33">
        <f>SUM(D18:D30)</f>
        <v>156910</v>
      </c>
      <c r="E31" s="33">
        <f t="shared" si="1"/>
        <v>18787360</v>
      </c>
    </row>
    <row r="32" spans="1:5" ht="21.75" thickBot="1" x14ac:dyDescent="0.4">
      <c r="A32" s="27" t="s">
        <v>141</v>
      </c>
      <c r="B32" s="34">
        <f>+B31+B16</f>
        <v>51674737</v>
      </c>
      <c r="C32" s="34">
        <f>+C31+C16</f>
        <v>18680383.460000001</v>
      </c>
      <c r="D32" s="34">
        <f>+D31+D16</f>
        <v>156910</v>
      </c>
      <c r="E32" s="34">
        <f>+E31+E16</f>
        <v>70198210.460000008</v>
      </c>
    </row>
    <row r="33" spans="1:5" ht="21.75" thickTop="1" x14ac:dyDescent="0.35">
      <c r="A33" s="24"/>
      <c r="B33" s="32"/>
      <c r="C33" s="32"/>
      <c r="D33" s="32"/>
      <c r="E33" s="32"/>
    </row>
    <row r="34" spans="1:5" x14ac:dyDescent="0.35">
      <c r="A34" s="24" t="s">
        <v>142</v>
      </c>
      <c r="B34" s="30"/>
      <c r="C34" s="30"/>
      <c r="D34" s="30"/>
      <c r="E34" s="30"/>
    </row>
    <row r="35" spans="1:5" x14ac:dyDescent="0.35">
      <c r="A35" s="24" t="s">
        <v>143</v>
      </c>
      <c r="B35" s="30">
        <v>39603382</v>
      </c>
      <c r="C35" s="30">
        <v>7435738</v>
      </c>
      <c r="D35" s="30">
        <v>111910</v>
      </c>
      <c r="E35" s="30">
        <f>+B35+C35-D35</f>
        <v>46927210</v>
      </c>
    </row>
    <row r="36" spans="1:5" x14ac:dyDescent="0.35">
      <c r="A36" s="24" t="s">
        <v>144</v>
      </c>
      <c r="B36" s="30">
        <v>5155000</v>
      </c>
      <c r="C36" s="30">
        <v>11214145.460000001</v>
      </c>
      <c r="D36" s="30"/>
      <c r="E36" s="30">
        <f t="shared" ref="E36:E40" si="2">+B36+C36-D36</f>
        <v>16369145.460000001</v>
      </c>
    </row>
    <row r="37" spans="1:5" x14ac:dyDescent="0.35">
      <c r="A37" s="24" t="s">
        <v>145</v>
      </c>
      <c r="B37" s="30">
        <v>1993500</v>
      </c>
      <c r="C37" s="30"/>
      <c r="D37" s="30"/>
      <c r="E37" s="30">
        <f t="shared" si="2"/>
        <v>1993500</v>
      </c>
    </row>
    <row r="38" spans="1:5" x14ac:dyDescent="0.35">
      <c r="A38" s="24" t="s">
        <v>146</v>
      </c>
      <c r="B38" s="30">
        <v>899000</v>
      </c>
      <c r="C38" s="30">
        <v>30500</v>
      </c>
      <c r="D38" s="30"/>
      <c r="E38" s="30">
        <f t="shared" si="2"/>
        <v>929500</v>
      </c>
    </row>
    <row r="39" spans="1:5" x14ac:dyDescent="0.35">
      <c r="A39" s="28" t="s">
        <v>147</v>
      </c>
      <c r="B39" s="31">
        <v>4023855</v>
      </c>
      <c r="C39" s="31"/>
      <c r="D39" s="31">
        <v>45000</v>
      </c>
      <c r="E39" s="31">
        <f t="shared" si="2"/>
        <v>3978855</v>
      </c>
    </row>
    <row r="40" spans="1:5" ht="21.75" thickBot="1" x14ac:dyDescent="0.4">
      <c r="A40" s="9" t="s">
        <v>148</v>
      </c>
      <c r="B40" s="34">
        <f>SUM(B35:B39)</f>
        <v>51674737</v>
      </c>
      <c r="C40" s="34">
        <f>SUM(C35:C39)</f>
        <v>18680383.460000001</v>
      </c>
      <c r="D40" s="34">
        <f>SUM(D35:D39)</f>
        <v>156910</v>
      </c>
      <c r="E40" s="34">
        <f t="shared" si="2"/>
        <v>70198210.460000008</v>
      </c>
    </row>
    <row r="41" spans="1:5" ht="21.75" thickTop="1" x14ac:dyDescent="0.35"/>
  </sheetData>
  <mergeCells count="3">
    <mergeCell ref="A1:E1"/>
    <mergeCell ref="A2:E2"/>
    <mergeCell ref="A3:E3"/>
  </mergeCells>
  <printOptions verticalCentered="1"/>
  <pageMargins left="0.51181102362204722" right="0.11811023622047245" top="0.74803149606299213" bottom="0.15748031496062992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20" sqref="H20"/>
    </sheetView>
  </sheetViews>
  <sheetFormatPr defaultRowHeight="21" x14ac:dyDescent="0.35"/>
  <cols>
    <col min="1" max="1" width="6.125" style="1" customWidth="1"/>
    <col min="2" max="6" width="9" style="1"/>
    <col min="7" max="7" width="5.75" style="1" customWidth="1"/>
    <col min="8" max="8" width="16.5" style="1" customWidth="1"/>
    <col min="9" max="9" width="16.25" style="1" customWidth="1"/>
    <col min="10" max="16384" width="9" style="1"/>
  </cols>
  <sheetData>
    <row r="1" spans="1:9" x14ac:dyDescent="0.35">
      <c r="A1" s="159" t="s">
        <v>0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5">
      <c r="A2" s="159" t="s">
        <v>42</v>
      </c>
      <c r="B2" s="159"/>
      <c r="C2" s="159"/>
      <c r="D2" s="159"/>
      <c r="E2" s="159"/>
      <c r="F2" s="159"/>
      <c r="G2" s="159"/>
      <c r="H2" s="159"/>
      <c r="I2" s="159"/>
    </row>
    <row r="3" spans="1:9" x14ac:dyDescent="0.35">
      <c r="A3" s="159" t="s">
        <v>43</v>
      </c>
      <c r="B3" s="159"/>
      <c r="C3" s="159"/>
      <c r="D3" s="159"/>
      <c r="E3" s="159"/>
      <c r="F3" s="159"/>
      <c r="G3" s="159"/>
      <c r="H3" s="159"/>
      <c r="I3" s="159"/>
    </row>
    <row r="4" spans="1:9" s="2" customFormat="1" x14ac:dyDescent="0.35">
      <c r="A4" s="2" t="s">
        <v>89</v>
      </c>
      <c r="H4" s="14">
        <v>2561</v>
      </c>
      <c r="I4" s="14">
        <v>2560</v>
      </c>
    </row>
    <row r="5" spans="1:9" x14ac:dyDescent="0.35">
      <c r="B5" s="1" t="s">
        <v>90</v>
      </c>
      <c r="H5" s="15">
        <v>22593.599999999999</v>
      </c>
      <c r="I5" s="15">
        <v>14510</v>
      </c>
    </row>
    <row r="6" spans="1:9" x14ac:dyDescent="0.35">
      <c r="B6" s="1" t="s">
        <v>91</v>
      </c>
      <c r="H6" s="15">
        <v>1088076.8400000001</v>
      </c>
      <c r="I6" s="15">
        <v>3291349.84</v>
      </c>
    </row>
    <row r="7" spans="1:9" x14ac:dyDescent="0.35">
      <c r="B7" s="1" t="s">
        <v>92</v>
      </c>
      <c r="H7" s="15">
        <v>38826.370000000003</v>
      </c>
      <c r="I7" s="15">
        <v>32711.91</v>
      </c>
    </row>
    <row r="8" spans="1:9" x14ac:dyDescent="0.35">
      <c r="B8" s="1" t="s">
        <v>93</v>
      </c>
      <c r="H8" s="15">
        <v>30394.28</v>
      </c>
      <c r="I8" s="15">
        <v>30167.599999999999</v>
      </c>
    </row>
    <row r="9" spans="1:9" x14ac:dyDescent="0.35">
      <c r="B9" s="1" t="s">
        <v>94</v>
      </c>
      <c r="H9" s="15">
        <v>12937402.68</v>
      </c>
      <c r="I9" s="15">
        <v>2745221.25</v>
      </c>
    </row>
    <row r="10" spans="1:9" x14ac:dyDescent="0.35">
      <c r="B10" s="1" t="s">
        <v>358</v>
      </c>
      <c r="H10" s="15">
        <v>0</v>
      </c>
      <c r="I10" s="15">
        <v>2000000</v>
      </c>
    </row>
    <row r="11" spans="1:9" x14ac:dyDescent="0.35">
      <c r="B11" s="1" t="s">
        <v>95</v>
      </c>
      <c r="H11" s="15">
        <v>4884916.25</v>
      </c>
      <c r="I11" s="15">
        <v>5582661.4000000004</v>
      </c>
    </row>
    <row r="12" spans="1:9" x14ac:dyDescent="0.35">
      <c r="B12" s="1" t="s">
        <v>96</v>
      </c>
      <c r="H12" s="15">
        <v>127624.24</v>
      </c>
      <c r="I12" s="15">
        <v>127109.71</v>
      </c>
    </row>
    <row r="13" spans="1:9" x14ac:dyDescent="0.35">
      <c r="B13" s="1" t="s">
        <v>97</v>
      </c>
      <c r="C13" s="2"/>
      <c r="H13" s="15">
        <v>6544733.4699999997</v>
      </c>
      <c r="I13" s="15">
        <v>9526903.0199999996</v>
      </c>
    </row>
    <row r="14" spans="1:9" ht="21.75" thickBot="1" x14ac:dyDescent="0.4">
      <c r="C14" s="2" t="s">
        <v>148</v>
      </c>
      <c r="H14" s="18">
        <f>SUM(H5:H13)</f>
        <v>25674567.729999997</v>
      </c>
      <c r="I14" s="18">
        <f>SUM(I5:I13)</f>
        <v>23350634.73</v>
      </c>
    </row>
    <row r="15" spans="1:9" ht="21.75" thickTop="1" x14ac:dyDescent="0.35">
      <c r="H15" s="15"/>
      <c r="I15" s="15"/>
    </row>
    <row r="16" spans="1:9" s="2" customFormat="1" x14ac:dyDescent="0.35">
      <c r="A16" s="2" t="s">
        <v>98</v>
      </c>
      <c r="H16" s="35"/>
      <c r="I16" s="35"/>
    </row>
    <row r="17" spans="2:9" x14ac:dyDescent="0.35">
      <c r="B17" s="1" t="s">
        <v>99</v>
      </c>
      <c r="H17" s="15">
        <v>0</v>
      </c>
      <c r="I17" s="15">
        <v>327100</v>
      </c>
    </row>
    <row r="18" spans="2:9" x14ac:dyDescent="0.35">
      <c r="B18" s="1" t="s">
        <v>100</v>
      </c>
      <c r="H18" s="15">
        <v>34800</v>
      </c>
      <c r="I18" s="15">
        <v>70400</v>
      </c>
    </row>
    <row r="19" spans="2:9" x14ac:dyDescent="0.35">
      <c r="B19" s="1" t="s">
        <v>359</v>
      </c>
      <c r="H19" s="15">
        <v>0</v>
      </c>
      <c r="I19" s="15">
        <v>68300</v>
      </c>
    </row>
    <row r="20" spans="2:9" ht="21.75" thickBot="1" x14ac:dyDescent="0.4">
      <c r="C20" s="2" t="s">
        <v>148</v>
      </c>
      <c r="H20" s="18">
        <v>34800</v>
      </c>
      <c r="I20" s="18">
        <f>SUM(I17:I19)</f>
        <v>465800</v>
      </c>
    </row>
    <row r="21" spans="2:9" ht="21.75" thickTop="1" x14ac:dyDescent="0.35">
      <c r="H21" s="15"/>
      <c r="I21" s="15"/>
    </row>
    <row r="22" spans="2:9" x14ac:dyDescent="0.35">
      <c r="H22" s="15"/>
      <c r="I22" s="15"/>
    </row>
    <row r="23" spans="2:9" x14ac:dyDescent="0.35">
      <c r="H23" s="15"/>
      <c r="I23" s="15"/>
    </row>
  </sheetData>
  <mergeCells count="3">
    <mergeCell ref="A1:I1"/>
    <mergeCell ref="A2:I2"/>
    <mergeCell ref="A3:I3"/>
  </mergeCells>
  <pageMargins left="0.7" right="0.7" top="0.75" bottom="0.75" header="0.3" footer="0.3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33" zoomScaleNormal="100" workbookViewId="0">
      <selection activeCell="K44" sqref="K44"/>
    </sheetView>
  </sheetViews>
  <sheetFormatPr defaultRowHeight="21" x14ac:dyDescent="0.35"/>
  <cols>
    <col min="1" max="1" width="21.625" style="1" customWidth="1"/>
    <col min="2" max="3" width="9.875" style="1" customWidth="1"/>
    <col min="4" max="4" width="13" style="1" customWidth="1"/>
    <col min="5" max="6" width="9.875" style="1" customWidth="1"/>
    <col min="7" max="7" width="11" style="1" customWidth="1"/>
    <col min="8" max="9" width="9" style="1"/>
    <col min="10" max="10" width="10.875" style="1" bestFit="1" customWidth="1"/>
    <col min="11" max="16384" width="9" style="1"/>
  </cols>
  <sheetData>
    <row r="1" spans="1:7" x14ac:dyDescent="0.35">
      <c r="A1" s="159" t="s">
        <v>0</v>
      </c>
      <c r="B1" s="159"/>
      <c r="C1" s="159"/>
      <c r="D1" s="159"/>
      <c r="E1" s="159"/>
      <c r="F1" s="159"/>
      <c r="G1" s="159"/>
    </row>
    <row r="2" spans="1:7" x14ac:dyDescent="0.35">
      <c r="A2" s="159" t="s">
        <v>42</v>
      </c>
      <c r="B2" s="159"/>
      <c r="C2" s="159"/>
      <c r="D2" s="159"/>
      <c r="E2" s="159"/>
      <c r="F2" s="159"/>
      <c r="G2" s="159"/>
    </row>
    <row r="3" spans="1:7" x14ac:dyDescent="0.35">
      <c r="A3" s="159" t="s">
        <v>149</v>
      </c>
      <c r="B3" s="159"/>
      <c r="C3" s="159"/>
      <c r="D3" s="159"/>
      <c r="E3" s="159"/>
      <c r="F3" s="159"/>
      <c r="G3" s="159"/>
    </row>
    <row r="4" spans="1:7" x14ac:dyDescent="0.35">
      <c r="A4" s="2" t="s">
        <v>385</v>
      </c>
    </row>
    <row r="5" spans="1:7" x14ac:dyDescent="0.35">
      <c r="A5" s="160" t="s">
        <v>150</v>
      </c>
      <c r="B5" s="166">
        <v>2561</v>
      </c>
      <c r="C5" s="167"/>
      <c r="D5" s="168"/>
      <c r="E5" s="166">
        <v>2560</v>
      </c>
      <c r="F5" s="167"/>
      <c r="G5" s="168"/>
    </row>
    <row r="6" spans="1:7" x14ac:dyDescent="0.35">
      <c r="A6" s="172"/>
      <c r="B6" s="160" t="s">
        <v>151</v>
      </c>
      <c r="C6" s="51" t="s">
        <v>152</v>
      </c>
      <c r="D6" s="51" t="s">
        <v>152</v>
      </c>
      <c r="E6" s="160" t="s">
        <v>151</v>
      </c>
      <c r="F6" s="51" t="s">
        <v>152</v>
      </c>
      <c r="G6" s="51" t="s">
        <v>152</v>
      </c>
    </row>
    <row r="7" spans="1:7" x14ac:dyDescent="0.35">
      <c r="A7" s="161"/>
      <c r="B7" s="161"/>
      <c r="C7" s="52" t="s">
        <v>154</v>
      </c>
      <c r="D7" s="52" t="s">
        <v>153</v>
      </c>
      <c r="E7" s="161"/>
      <c r="F7" s="52" t="s">
        <v>154</v>
      </c>
      <c r="G7" s="52" t="s">
        <v>153</v>
      </c>
    </row>
    <row r="8" spans="1:7" x14ac:dyDescent="0.35">
      <c r="A8" s="23" t="s">
        <v>155</v>
      </c>
      <c r="B8" s="107">
        <v>2555</v>
      </c>
      <c r="C8" s="106" t="s">
        <v>405</v>
      </c>
      <c r="D8" s="106" t="s">
        <v>405</v>
      </c>
      <c r="E8" s="107">
        <v>2555</v>
      </c>
      <c r="F8" s="37">
        <v>2</v>
      </c>
      <c r="G8" s="46">
        <v>797</v>
      </c>
    </row>
    <row r="9" spans="1:7" x14ac:dyDescent="0.35">
      <c r="A9" s="85"/>
      <c r="B9" s="105">
        <v>2558</v>
      </c>
      <c r="C9" s="105">
        <v>1</v>
      </c>
      <c r="D9" s="32">
        <v>3900</v>
      </c>
      <c r="E9" s="105">
        <v>2558</v>
      </c>
      <c r="F9" s="105">
        <v>1</v>
      </c>
      <c r="G9" s="108">
        <v>3900</v>
      </c>
    </row>
    <row r="10" spans="1:7" x14ac:dyDescent="0.35">
      <c r="A10" s="85"/>
      <c r="B10" s="105">
        <v>2559</v>
      </c>
      <c r="C10" s="105" t="s">
        <v>405</v>
      </c>
      <c r="D10" s="108" t="s">
        <v>405</v>
      </c>
      <c r="E10" s="105">
        <v>2559</v>
      </c>
      <c r="F10" s="105">
        <v>1</v>
      </c>
      <c r="G10" s="108">
        <v>14400</v>
      </c>
    </row>
    <row r="11" spans="1:7" x14ac:dyDescent="0.35">
      <c r="A11" s="24"/>
      <c r="B11" s="39">
        <v>2560</v>
      </c>
      <c r="C11" s="39">
        <v>2</v>
      </c>
      <c r="D11" s="30">
        <v>2433</v>
      </c>
      <c r="E11" s="39">
        <v>2560</v>
      </c>
      <c r="F11" s="39">
        <v>4</v>
      </c>
      <c r="G11" s="47">
        <v>9933</v>
      </c>
    </row>
    <row r="12" spans="1:7" x14ac:dyDescent="0.35">
      <c r="A12" s="41"/>
      <c r="B12" s="41">
        <v>2561</v>
      </c>
      <c r="C12" s="41">
        <v>8</v>
      </c>
      <c r="D12" s="42">
        <v>7004</v>
      </c>
      <c r="E12" s="41">
        <v>2561</v>
      </c>
      <c r="F12" s="41" t="s">
        <v>405</v>
      </c>
      <c r="G12" s="109" t="s">
        <v>405</v>
      </c>
    </row>
    <row r="13" spans="1:7" x14ac:dyDescent="0.35">
      <c r="A13" s="166" t="s">
        <v>148</v>
      </c>
      <c r="B13" s="168"/>
      <c r="C13" s="9">
        <f>SUM(C9:C12)</f>
        <v>11</v>
      </c>
      <c r="D13" s="45">
        <f>SUM(D9:D12)</f>
        <v>13337</v>
      </c>
      <c r="E13" s="8"/>
      <c r="F13" s="56">
        <f>SUM(F8:F12)</f>
        <v>8</v>
      </c>
      <c r="G13" s="33">
        <f>SUM(G8:G12)</f>
        <v>29030</v>
      </c>
    </row>
    <row r="14" spans="1:7" x14ac:dyDescent="0.35">
      <c r="A14" s="23" t="s">
        <v>156</v>
      </c>
      <c r="B14" s="37">
        <v>2541</v>
      </c>
      <c r="C14" s="37">
        <v>14</v>
      </c>
      <c r="D14" s="38">
        <v>1571.3</v>
      </c>
      <c r="E14" s="37">
        <v>2541</v>
      </c>
      <c r="F14" s="37">
        <v>14</v>
      </c>
      <c r="G14" s="38">
        <v>1571.3</v>
      </c>
    </row>
    <row r="15" spans="1:7" x14ac:dyDescent="0.35">
      <c r="A15" s="24"/>
      <c r="B15" s="39">
        <v>2542</v>
      </c>
      <c r="C15" s="39">
        <v>23</v>
      </c>
      <c r="D15" s="30">
        <v>2129.9</v>
      </c>
      <c r="E15" s="39">
        <v>2542</v>
      </c>
      <c r="F15" s="39">
        <v>23</v>
      </c>
      <c r="G15" s="30">
        <v>2129.9</v>
      </c>
    </row>
    <row r="16" spans="1:7" x14ac:dyDescent="0.35">
      <c r="A16" s="24"/>
      <c r="B16" s="39">
        <v>2543</v>
      </c>
      <c r="C16" s="39">
        <v>25</v>
      </c>
      <c r="D16" s="30">
        <v>2299</v>
      </c>
      <c r="E16" s="39">
        <v>2543</v>
      </c>
      <c r="F16" s="39">
        <v>25</v>
      </c>
      <c r="G16" s="30">
        <v>2299</v>
      </c>
    </row>
    <row r="17" spans="1:7" x14ac:dyDescent="0.35">
      <c r="A17" s="24"/>
      <c r="B17" s="39">
        <v>2544</v>
      </c>
      <c r="C17" s="39">
        <v>27</v>
      </c>
      <c r="D17" s="30">
        <v>2428.1999999999998</v>
      </c>
      <c r="E17" s="39">
        <v>2544</v>
      </c>
      <c r="F17" s="39">
        <v>27</v>
      </c>
      <c r="G17" s="30">
        <v>2428.1999999999998</v>
      </c>
    </row>
    <row r="18" spans="1:7" x14ac:dyDescent="0.35">
      <c r="A18" s="24"/>
      <c r="B18" s="39">
        <v>2545</v>
      </c>
      <c r="C18" s="39">
        <v>59</v>
      </c>
      <c r="D18" s="30">
        <v>4910.55</v>
      </c>
      <c r="E18" s="39">
        <v>2545</v>
      </c>
      <c r="F18" s="39">
        <v>59</v>
      </c>
      <c r="G18" s="30">
        <v>4910.55</v>
      </c>
    </row>
    <row r="19" spans="1:7" x14ac:dyDescent="0.35">
      <c r="A19" s="24"/>
      <c r="B19" s="39">
        <v>2546</v>
      </c>
      <c r="C19" s="39">
        <v>77</v>
      </c>
      <c r="D19" s="30">
        <v>6482.8</v>
      </c>
      <c r="E19" s="39">
        <v>2546</v>
      </c>
      <c r="F19" s="39">
        <v>77</v>
      </c>
      <c r="G19" s="30">
        <v>6482.8</v>
      </c>
    </row>
    <row r="20" spans="1:7" x14ac:dyDescent="0.35">
      <c r="A20" s="24"/>
      <c r="B20" s="39">
        <v>2547</v>
      </c>
      <c r="C20" s="39">
        <v>92</v>
      </c>
      <c r="D20" s="30">
        <v>7215.25</v>
      </c>
      <c r="E20" s="39">
        <v>2547</v>
      </c>
      <c r="F20" s="39">
        <v>92</v>
      </c>
      <c r="G20" s="30">
        <v>7215.25</v>
      </c>
    </row>
    <row r="21" spans="1:7" x14ac:dyDescent="0.35">
      <c r="A21" s="24"/>
      <c r="B21" s="39">
        <v>2548</v>
      </c>
      <c r="C21" s="39">
        <v>111</v>
      </c>
      <c r="D21" s="30">
        <v>8647.85</v>
      </c>
      <c r="E21" s="39">
        <v>2548</v>
      </c>
      <c r="F21" s="39">
        <v>111</v>
      </c>
      <c r="G21" s="30">
        <v>8647.85</v>
      </c>
    </row>
    <row r="22" spans="1:7" x14ac:dyDescent="0.35">
      <c r="A22" s="24"/>
      <c r="B22" s="39">
        <v>2549</v>
      </c>
      <c r="C22" s="39">
        <v>50</v>
      </c>
      <c r="D22" s="30">
        <v>3468.45</v>
      </c>
      <c r="E22" s="39">
        <v>2549</v>
      </c>
      <c r="F22" s="39">
        <v>50</v>
      </c>
      <c r="G22" s="30">
        <v>3468.45</v>
      </c>
    </row>
    <row r="23" spans="1:7" x14ac:dyDescent="0.35">
      <c r="A23" s="24"/>
      <c r="B23" s="39">
        <v>2550</v>
      </c>
      <c r="C23" s="39">
        <v>70</v>
      </c>
      <c r="D23" s="30">
        <v>5462.5</v>
      </c>
      <c r="E23" s="39">
        <v>2550</v>
      </c>
      <c r="F23" s="39">
        <v>71</v>
      </c>
      <c r="G23" s="30">
        <v>5462.5</v>
      </c>
    </row>
    <row r="24" spans="1:7" x14ac:dyDescent="0.35">
      <c r="A24" s="24"/>
      <c r="B24" s="39">
        <v>2551</v>
      </c>
      <c r="C24" s="39">
        <v>108</v>
      </c>
      <c r="D24" s="30">
        <v>8205.15</v>
      </c>
      <c r="E24" s="39">
        <v>2551</v>
      </c>
      <c r="F24" s="39">
        <v>108</v>
      </c>
      <c r="G24" s="30">
        <v>8205.15</v>
      </c>
    </row>
    <row r="25" spans="1:7" x14ac:dyDescent="0.35">
      <c r="A25" s="24"/>
      <c r="B25" s="39">
        <v>2552</v>
      </c>
      <c r="C25" s="39">
        <v>127</v>
      </c>
      <c r="D25" s="30">
        <v>9869.5499999999993</v>
      </c>
      <c r="E25" s="39">
        <v>2552</v>
      </c>
      <c r="F25" s="39">
        <v>127</v>
      </c>
      <c r="G25" s="30">
        <v>9869.5499999999993</v>
      </c>
    </row>
    <row r="26" spans="1:7" x14ac:dyDescent="0.35">
      <c r="A26" s="24"/>
      <c r="B26" s="39">
        <v>2553</v>
      </c>
      <c r="C26" s="39">
        <v>62</v>
      </c>
      <c r="D26" s="30">
        <v>4236.05</v>
      </c>
      <c r="E26" s="39">
        <v>2553</v>
      </c>
      <c r="F26" s="39">
        <v>63</v>
      </c>
      <c r="G26" s="30">
        <v>4236.05</v>
      </c>
    </row>
    <row r="27" spans="1:7" x14ac:dyDescent="0.35">
      <c r="A27" s="24"/>
      <c r="B27" s="39">
        <v>2554</v>
      </c>
      <c r="C27" s="39">
        <v>70</v>
      </c>
      <c r="D27" s="30">
        <v>4181.8999999999996</v>
      </c>
      <c r="E27" s="39">
        <v>2554</v>
      </c>
      <c r="F27" s="39">
        <v>70</v>
      </c>
      <c r="G27" s="30">
        <v>4181.8999999999996</v>
      </c>
    </row>
    <row r="28" spans="1:7" x14ac:dyDescent="0.35">
      <c r="A28" s="24"/>
      <c r="B28" s="39">
        <v>2555</v>
      </c>
      <c r="C28" s="39">
        <v>150</v>
      </c>
      <c r="D28" s="30">
        <v>9695.7000000000007</v>
      </c>
      <c r="E28" s="39">
        <v>2555</v>
      </c>
      <c r="F28" s="39">
        <v>150</v>
      </c>
      <c r="G28" s="30">
        <v>9695.7000000000007</v>
      </c>
    </row>
    <row r="29" spans="1:7" x14ac:dyDescent="0.35">
      <c r="A29" s="24"/>
      <c r="B29" s="39">
        <v>2556</v>
      </c>
      <c r="C29" s="39">
        <v>2</v>
      </c>
      <c r="D29" s="30">
        <v>123.5</v>
      </c>
      <c r="E29" s="39">
        <v>2556</v>
      </c>
      <c r="F29" s="39">
        <v>2</v>
      </c>
      <c r="G29" s="30">
        <v>123.5</v>
      </c>
    </row>
    <row r="30" spans="1:7" x14ac:dyDescent="0.35">
      <c r="A30" s="24"/>
      <c r="B30" s="39">
        <v>2557</v>
      </c>
      <c r="C30" s="39">
        <v>88</v>
      </c>
      <c r="D30" s="30">
        <v>7553.45</v>
      </c>
      <c r="E30" s="39">
        <v>2557</v>
      </c>
      <c r="F30" s="39">
        <v>90</v>
      </c>
      <c r="G30" s="30">
        <v>7725.4</v>
      </c>
    </row>
    <row r="31" spans="1:7" x14ac:dyDescent="0.35">
      <c r="A31" s="24"/>
      <c r="B31" s="39">
        <v>2558</v>
      </c>
      <c r="C31" s="39">
        <v>119</v>
      </c>
      <c r="D31" s="30">
        <v>8816</v>
      </c>
      <c r="E31" s="39">
        <v>2558</v>
      </c>
      <c r="F31" s="39">
        <v>120</v>
      </c>
      <c r="G31" s="30">
        <v>8987.9500000000007</v>
      </c>
    </row>
    <row r="32" spans="1:7" x14ac:dyDescent="0.35">
      <c r="A32" s="24"/>
      <c r="B32" s="39">
        <v>2559</v>
      </c>
      <c r="C32" s="39">
        <v>139</v>
      </c>
      <c r="D32" s="30">
        <v>10118.450000000001</v>
      </c>
      <c r="E32" s="39">
        <v>2559</v>
      </c>
      <c r="F32" s="39">
        <v>150</v>
      </c>
      <c r="G32" s="30">
        <v>10771.1</v>
      </c>
    </row>
    <row r="33" spans="1:10" x14ac:dyDescent="0.35">
      <c r="A33" s="24"/>
      <c r="B33" s="39">
        <v>2560</v>
      </c>
      <c r="C33" s="39" t="s">
        <v>405</v>
      </c>
      <c r="D33" s="47" t="s">
        <v>405</v>
      </c>
      <c r="E33" s="39">
        <v>2560</v>
      </c>
      <c r="F33" s="39" t="s">
        <v>405</v>
      </c>
      <c r="G33" s="47" t="s">
        <v>405</v>
      </c>
    </row>
    <row r="34" spans="1:10" x14ac:dyDescent="0.35">
      <c r="A34" s="28"/>
      <c r="B34" s="43">
        <v>2561</v>
      </c>
      <c r="C34" s="43">
        <v>357</v>
      </c>
      <c r="D34" s="31">
        <v>29988.65</v>
      </c>
      <c r="E34" s="43">
        <v>2561</v>
      </c>
      <c r="F34" s="43" t="s">
        <v>405</v>
      </c>
      <c r="G34" s="48" t="s">
        <v>405</v>
      </c>
    </row>
    <row r="35" spans="1:10" x14ac:dyDescent="0.35">
      <c r="A35" s="166" t="s">
        <v>148</v>
      </c>
      <c r="B35" s="168"/>
      <c r="C35" s="33">
        <f>SUM(C14:C34)</f>
        <v>1770</v>
      </c>
      <c r="D35" s="36">
        <f>SUM(D14:D34)</f>
        <v>137404.19999999998</v>
      </c>
      <c r="E35" s="21"/>
      <c r="F35" s="45">
        <f>SUM(F14:F34)</f>
        <v>1429</v>
      </c>
      <c r="G35" s="49">
        <f>SUM(G14:G34)</f>
        <v>108412.09999999999</v>
      </c>
    </row>
    <row r="36" spans="1:10" x14ac:dyDescent="0.35">
      <c r="A36" s="23" t="s">
        <v>157</v>
      </c>
      <c r="B36" s="37">
        <v>2555</v>
      </c>
      <c r="C36" s="37">
        <v>3</v>
      </c>
      <c r="D36" s="46">
        <v>600</v>
      </c>
      <c r="E36" s="37">
        <v>2555</v>
      </c>
      <c r="F36" s="37">
        <v>3</v>
      </c>
      <c r="G36" s="38">
        <v>600</v>
      </c>
    </row>
    <row r="37" spans="1:10" x14ac:dyDescent="0.35">
      <c r="A37" s="24"/>
      <c r="B37" s="39">
        <v>2556</v>
      </c>
      <c r="C37" s="39">
        <v>4</v>
      </c>
      <c r="D37" s="47">
        <v>800</v>
      </c>
      <c r="E37" s="39">
        <v>2556</v>
      </c>
      <c r="F37" s="39">
        <v>4</v>
      </c>
      <c r="G37" s="30">
        <v>800</v>
      </c>
    </row>
    <row r="38" spans="1:10" x14ac:dyDescent="0.35">
      <c r="A38" s="24"/>
      <c r="B38" s="39">
        <v>2560</v>
      </c>
      <c r="C38" s="39">
        <v>1</v>
      </c>
      <c r="D38" s="47">
        <v>200</v>
      </c>
      <c r="E38" s="39">
        <v>2560</v>
      </c>
      <c r="F38" s="39">
        <v>3</v>
      </c>
      <c r="G38" s="30">
        <v>800</v>
      </c>
    </row>
    <row r="39" spans="1:10" x14ac:dyDescent="0.35">
      <c r="A39" s="28"/>
      <c r="B39" s="43">
        <v>2561</v>
      </c>
      <c r="C39" s="43">
        <v>3</v>
      </c>
      <c r="D39" s="48">
        <v>600</v>
      </c>
      <c r="E39" s="43">
        <v>2561</v>
      </c>
      <c r="F39" s="43" t="s">
        <v>405</v>
      </c>
      <c r="G39" s="48" t="s">
        <v>405</v>
      </c>
    </row>
    <row r="40" spans="1:10" x14ac:dyDescent="0.35">
      <c r="A40" s="166" t="s">
        <v>148</v>
      </c>
      <c r="B40" s="168"/>
      <c r="C40" s="9">
        <f>SUM(C36:C39)</f>
        <v>11</v>
      </c>
      <c r="D40" s="49">
        <f>SUM(D36:D39)</f>
        <v>2200</v>
      </c>
      <c r="E40" s="21"/>
      <c r="F40" s="56">
        <f>SUM(F36:F39)</f>
        <v>10</v>
      </c>
      <c r="G40" s="33">
        <f>SUM(G36:G39)</f>
        <v>2200</v>
      </c>
    </row>
    <row r="41" spans="1:10" ht="21.75" thickBot="1" x14ac:dyDescent="0.4">
      <c r="A41" s="170" t="s">
        <v>158</v>
      </c>
      <c r="B41" s="171"/>
      <c r="C41" s="69">
        <f>+C40+C35+C13</f>
        <v>1792</v>
      </c>
      <c r="D41" s="69">
        <f>+D40+D35+D13</f>
        <v>152941.19999999998</v>
      </c>
      <c r="E41" s="74"/>
      <c r="F41" s="110">
        <f>+F13+F35+F40</f>
        <v>1447</v>
      </c>
      <c r="G41" s="110">
        <f>+G13+G35+G40</f>
        <v>139642.09999999998</v>
      </c>
    </row>
    <row r="42" spans="1:10" ht="21.75" thickTop="1" x14ac:dyDescent="0.35">
      <c r="A42" s="127"/>
      <c r="B42" s="127"/>
      <c r="C42" s="128"/>
      <c r="D42" s="128"/>
      <c r="E42" s="127"/>
      <c r="F42" s="142"/>
      <c r="G42" s="142"/>
    </row>
    <row r="43" spans="1:10" x14ac:dyDescent="0.35">
      <c r="A43" s="127"/>
      <c r="B43" s="127"/>
      <c r="C43" s="128"/>
      <c r="D43" s="128"/>
      <c r="E43" s="127"/>
      <c r="F43" s="142"/>
      <c r="G43" s="142"/>
    </row>
    <row r="44" spans="1:10" x14ac:dyDescent="0.35">
      <c r="A44" s="2" t="s">
        <v>159</v>
      </c>
      <c r="D44" s="55">
        <v>2561</v>
      </c>
      <c r="E44" s="55"/>
      <c r="F44" s="55"/>
      <c r="G44" s="55">
        <v>2560</v>
      </c>
    </row>
    <row r="45" spans="1:10" x14ac:dyDescent="0.35">
      <c r="A45" s="1" t="s">
        <v>160</v>
      </c>
      <c r="D45" s="15">
        <v>194201</v>
      </c>
      <c r="E45" s="15"/>
      <c r="F45" s="15"/>
      <c r="G45" s="15">
        <v>165017</v>
      </c>
      <c r="J45" s="66"/>
    </row>
    <row r="46" spans="1:10" x14ac:dyDescent="0.35">
      <c r="A46" s="1" t="s">
        <v>161</v>
      </c>
      <c r="D46" s="15">
        <v>4280</v>
      </c>
      <c r="E46" s="15"/>
      <c r="F46" s="15"/>
      <c r="G46" s="15">
        <v>50230</v>
      </c>
    </row>
    <row r="47" spans="1:10" ht="21.75" thickBot="1" x14ac:dyDescent="0.4">
      <c r="A47" s="2" t="s">
        <v>148</v>
      </c>
      <c r="B47" s="2"/>
      <c r="C47" s="2"/>
      <c r="D47" s="18">
        <f>SUM(D45:D46)</f>
        <v>198481</v>
      </c>
      <c r="E47" s="15"/>
      <c r="F47" s="15"/>
      <c r="G47" s="18">
        <f>SUM(G45:G46)</f>
        <v>215247</v>
      </c>
    </row>
    <row r="48" spans="1:10" ht="21.75" thickTop="1" x14ac:dyDescent="0.35">
      <c r="D48" s="15"/>
      <c r="E48" s="15"/>
      <c r="F48" s="15"/>
      <c r="G48" s="15"/>
    </row>
    <row r="49" spans="4:7" x14ac:dyDescent="0.35">
      <c r="D49" s="15"/>
      <c r="E49" s="15"/>
      <c r="F49" s="15"/>
      <c r="G49" s="15"/>
    </row>
  </sheetData>
  <mergeCells count="12">
    <mergeCell ref="A13:B13"/>
    <mergeCell ref="A35:B35"/>
    <mergeCell ref="A40:B40"/>
    <mergeCell ref="A41:B41"/>
    <mergeCell ref="A1:G1"/>
    <mergeCell ref="A2:G2"/>
    <mergeCell ref="A3:G3"/>
    <mergeCell ref="B5:D5"/>
    <mergeCell ref="A5:A7"/>
    <mergeCell ref="E5:G5"/>
    <mergeCell ref="B6:B7"/>
    <mergeCell ref="E6:E7"/>
  </mergeCells>
  <pageMargins left="0.51181102362204722" right="0.31496062992125984" top="0.55118110236220474" bottom="0.35433070866141736" header="0.31496062992125984" footer="0.31496062992125984"/>
  <pageSetup paperSize="9" orientation="portrait" r:id="rId1"/>
  <rowBreaks count="1" manualBreakCount="1">
    <brk id="3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zoomScaleNormal="100" workbookViewId="0">
      <selection activeCell="I10" sqref="I10"/>
    </sheetView>
  </sheetViews>
  <sheetFormatPr defaultRowHeight="21" x14ac:dyDescent="0.35"/>
  <cols>
    <col min="1" max="1" width="22.25" style="1" customWidth="1"/>
    <col min="2" max="2" width="35.625" style="1" customWidth="1"/>
    <col min="3" max="3" width="17.5" style="1" customWidth="1"/>
    <col min="4" max="16384" width="9" style="1"/>
  </cols>
  <sheetData>
    <row r="1" spans="1:3" x14ac:dyDescent="0.35">
      <c r="A1" s="159" t="s">
        <v>0</v>
      </c>
      <c r="B1" s="159"/>
      <c r="C1" s="159"/>
    </row>
    <row r="2" spans="1:3" x14ac:dyDescent="0.35">
      <c r="A2" s="159" t="s">
        <v>76</v>
      </c>
      <c r="B2" s="159"/>
      <c r="C2" s="159"/>
    </row>
    <row r="3" spans="1:3" x14ac:dyDescent="0.35">
      <c r="A3" s="159" t="s">
        <v>149</v>
      </c>
      <c r="B3" s="159"/>
      <c r="C3" s="159"/>
    </row>
    <row r="4" spans="1:3" x14ac:dyDescent="0.35">
      <c r="A4" s="134" t="s">
        <v>388</v>
      </c>
      <c r="B4" s="126"/>
      <c r="C4" s="126"/>
    </row>
    <row r="5" spans="1:3" x14ac:dyDescent="0.35">
      <c r="A5" s="2" t="s">
        <v>10</v>
      </c>
    </row>
    <row r="6" spans="1:3" x14ac:dyDescent="0.35">
      <c r="A6" s="2" t="s">
        <v>17</v>
      </c>
    </row>
    <row r="7" spans="1:3" x14ac:dyDescent="0.35">
      <c r="A7" s="9" t="s">
        <v>162</v>
      </c>
      <c r="B7" s="9" t="s">
        <v>163</v>
      </c>
      <c r="C7" s="9" t="s">
        <v>82</v>
      </c>
    </row>
    <row r="8" spans="1:3" x14ac:dyDescent="0.35">
      <c r="A8" s="23" t="s">
        <v>164</v>
      </c>
      <c r="B8" s="23" t="s">
        <v>165</v>
      </c>
      <c r="C8" s="38">
        <v>14000</v>
      </c>
    </row>
    <row r="9" spans="1:3" x14ac:dyDescent="0.35">
      <c r="A9" s="24" t="s">
        <v>166</v>
      </c>
      <c r="B9" s="24" t="s">
        <v>167</v>
      </c>
      <c r="C9" s="30">
        <v>10000</v>
      </c>
    </row>
    <row r="10" spans="1:3" x14ac:dyDescent="0.35">
      <c r="A10" s="24" t="s">
        <v>168</v>
      </c>
      <c r="B10" s="24" t="s">
        <v>169</v>
      </c>
      <c r="C10" s="30">
        <v>5000</v>
      </c>
    </row>
    <row r="11" spans="1:3" x14ac:dyDescent="0.35">
      <c r="A11" s="24" t="s">
        <v>170</v>
      </c>
      <c r="B11" s="24" t="s">
        <v>171</v>
      </c>
      <c r="C11" s="30">
        <v>54000</v>
      </c>
    </row>
    <row r="12" spans="1:3" x14ac:dyDescent="0.35">
      <c r="A12" s="24" t="s">
        <v>172</v>
      </c>
      <c r="B12" s="24" t="s">
        <v>173</v>
      </c>
      <c r="C12" s="30">
        <v>80000</v>
      </c>
    </row>
    <row r="13" spans="1:3" x14ac:dyDescent="0.35">
      <c r="A13" s="24" t="s">
        <v>174</v>
      </c>
      <c r="B13" s="24" t="s">
        <v>175</v>
      </c>
      <c r="C13" s="30">
        <v>35000</v>
      </c>
    </row>
    <row r="14" spans="1:3" x14ac:dyDescent="0.35">
      <c r="A14" s="24" t="s">
        <v>176</v>
      </c>
      <c r="B14" s="24" t="s">
        <v>177</v>
      </c>
      <c r="C14" s="30">
        <v>100000</v>
      </c>
    </row>
    <row r="15" spans="1:3" x14ac:dyDescent="0.35">
      <c r="A15" s="24" t="s">
        <v>178</v>
      </c>
      <c r="B15" s="24" t="s">
        <v>179</v>
      </c>
      <c r="C15" s="30">
        <v>90000</v>
      </c>
    </row>
    <row r="16" spans="1:3" x14ac:dyDescent="0.35">
      <c r="A16" s="24" t="s">
        <v>180</v>
      </c>
      <c r="B16" s="24" t="s">
        <v>181</v>
      </c>
      <c r="C16" s="30">
        <v>95500</v>
      </c>
    </row>
    <row r="17" spans="1:3" x14ac:dyDescent="0.35">
      <c r="A17" s="173" t="s">
        <v>148</v>
      </c>
      <c r="B17" s="173"/>
      <c r="C17" s="33">
        <f>SUM(C8:C16)</f>
        <v>483500</v>
      </c>
    </row>
    <row r="18" spans="1:3" x14ac:dyDescent="0.35">
      <c r="C18" s="15"/>
    </row>
    <row r="19" spans="1:3" x14ac:dyDescent="0.35">
      <c r="A19" s="2" t="s">
        <v>88</v>
      </c>
    </row>
    <row r="20" spans="1:3" x14ac:dyDescent="0.35">
      <c r="A20" s="9" t="s">
        <v>162</v>
      </c>
      <c r="B20" s="9" t="s">
        <v>163</v>
      </c>
      <c r="C20" s="9" t="s">
        <v>82</v>
      </c>
    </row>
    <row r="21" spans="1:3" x14ac:dyDescent="0.35">
      <c r="A21" s="23" t="s">
        <v>164</v>
      </c>
      <c r="B21" s="23" t="s">
        <v>165</v>
      </c>
      <c r="C21" s="38">
        <v>14000</v>
      </c>
    </row>
    <row r="22" spans="1:3" x14ac:dyDescent="0.35">
      <c r="A22" s="24" t="s">
        <v>166</v>
      </c>
      <c r="B22" s="24" t="s">
        <v>167</v>
      </c>
      <c r="C22" s="30">
        <v>10000</v>
      </c>
    </row>
    <row r="23" spans="1:3" x14ac:dyDescent="0.35">
      <c r="A23" s="24" t="s">
        <v>168</v>
      </c>
      <c r="B23" s="24" t="s">
        <v>169</v>
      </c>
      <c r="C23" s="30">
        <v>5000</v>
      </c>
    </row>
    <row r="24" spans="1:3" x14ac:dyDescent="0.35">
      <c r="A24" s="24" t="s">
        <v>170</v>
      </c>
      <c r="B24" s="24" t="s">
        <v>171</v>
      </c>
      <c r="C24" s="30">
        <v>60000</v>
      </c>
    </row>
    <row r="25" spans="1:3" x14ac:dyDescent="0.35">
      <c r="A25" s="24" t="s">
        <v>172</v>
      </c>
      <c r="B25" s="24" t="s">
        <v>173</v>
      </c>
      <c r="C25" s="30">
        <v>80000</v>
      </c>
    </row>
    <row r="26" spans="1:3" x14ac:dyDescent="0.35">
      <c r="A26" s="24" t="s">
        <v>174</v>
      </c>
      <c r="B26" s="24" t="s">
        <v>175</v>
      </c>
      <c r="C26" s="30">
        <v>35000</v>
      </c>
    </row>
    <row r="27" spans="1:3" x14ac:dyDescent="0.35">
      <c r="A27" s="24" t="s">
        <v>176</v>
      </c>
      <c r="B27" s="24" t="s">
        <v>177</v>
      </c>
      <c r="C27" s="30">
        <v>100000</v>
      </c>
    </row>
    <row r="28" spans="1:3" x14ac:dyDescent="0.35">
      <c r="A28" s="24" t="s">
        <v>178</v>
      </c>
      <c r="B28" s="24" t="s">
        <v>179</v>
      </c>
      <c r="C28" s="30">
        <v>90000</v>
      </c>
    </row>
    <row r="29" spans="1:3" x14ac:dyDescent="0.35">
      <c r="A29" s="24" t="s">
        <v>180</v>
      </c>
      <c r="B29" s="24" t="s">
        <v>181</v>
      </c>
      <c r="C29" s="30">
        <v>95500</v>
      </c>
    </row>
    <row r="30" spans="1:3" x14ac:dyDescent="0.35">
      <c r="A30" s="173" t="s">
        <v>148</v>
      </c>
      <c r="B30" s="173"/>
      <c r="C30" s="33">
        <f>SUM(C21:C29)</f>
        <v>489500</v>
      </c>
    </row>
  </sheetData>
  <mergeCells count="5">
    <mergeCell ref="A17:B17"/>
    <mergeCell ref="A1:C1"/>
    <mergeCell ref="A2:C2"/>
    <mergeCell ref="A3:C3"/>
    <mergeCell ref="A30:B30"/>
  </mergeCells>
  <printOptions verticalCentered="1"/>
  <pageMargins left="0.9055118110236221" right="0.70866141732283472" top="0.35433070866141736" bottom="0.15748031496062992" header="0.11811023622047245" footer="0.118110236220472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Normal="100" workbookViewId="0">
      <selection activeCell="G15" sqref="G15"/>
    </sheetView>
  </sheetViews>
  <sheetFormatPr defaultRowHeight="21" x14ac:dyDescent="0.35"/>
  <cols>
    <col min="1" max="8" width="9" style="1"/>
    <col min="9" max="9" width="9.875" style="1" bestFit="1" customWidth="1"/>
    <col min="10" max="16384" width="9" style="1"/>
  </cols>
  <sheetData>
    <row r="1" spans="1:9" x14ac:dyDescent="0.35">
      <c r="A1" s="159" t="s">
        <v>0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5">
      <c r="A2" s="159" t="s">
        <v>412</v>
      </c>
      <c r="B2" s="159"/>
      <c r="C2" s="159"/>
      <c r="D2" s="159"/>
      <c r="E2" s="159"/>
      <c r="F2" s="159"/>
      <c r="G2" s="159"/>
      <c r="H2" s="159"/>
      <c r="I2" s="159"/>
    </row>
    <row r="3" spans="1:9" x14ac:dyDescent="0.35">
      <c r="A3" s="159" t="s">
        <v>353</v>
      </c>
      <c r="B3" s="159"/>
      <c r="C3" s="159"/>
      <c r="D3" s="159"/>
      <c r="E3" s="159"/>
      <c r="F3" s="159"/>
      <c r="G3" s="159"/>
      <c r="H3" s="159"/>
      <c r="I3" s="159"/>
    </row>
    <row r="4" spans="1:9" x14ac:dyDescent="0.35">
      <c r="A4" s="1" t="s">
        <v>413</v>
      </c>
      <c r="I4" s="15">
        <v>16800</v>
      </c>
    </row>
    <row r="5" spans="1:9" x14ac:dyDescent="0.35">
      <c r="A5" s="1" t="s">
        <v>414</v>
      </c>
      <c r="I5" s="15">
        <v>3000</v>
      </c>
    </row>
    <row r="6" spans="1:9" ht="21.75" thickBot="1" x14ac:dyDescent="0.4">
      <c r="A6" s="158" t="s">
        <v>338</v>
      </c>
      <c r="B6" s="158"/>
      <c r="C6" s="158"/>
      <c r="D6" s="158"/>
      <c r="E6" s="158"/>
      <c r="F6" s="158"/>
      <c r="I6" s="18">
        <f>+I4-I5</f>
        <v>13800</v>
      </c>
    </row>
    <row r="7" spans="1:9" ht="21.75" thickTop="1" x14ac:dyDescent="0.35"/>
  </sheetData>
  <mergeCells count="4">
    <mergeCell ref="A1:I1"/>
    <mergeCell ref="A2:I2"/>
    <mergeCell ref="A3:I3"/>
    <mergeCell ref="A6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22" zoomScaleNormal="100" workbookViewId="0">
      <selection activeCell="I27" sqref="I27"/>
    </sheetView>
  </sheetViews>
  <sheetFormatPr defaultRowHeight="21" x14ac:dyDescent="0.35"/>
  <cols>
    <col min="1" max="1" width="9.875" style="1" customWidth="1"/>
    <col min="2" max="2" width="12.25" style="1" customWidth="1"/>
    <col min="3" max="3" width="14.375" style="1" customWidth="1"/>
    <col min="4" max="4" width="12.625" style="1" customWidth="1"/>
    <col min="5" max="5" width="17.75" style="1" customWidth="1"/>
    <col min="6" max="6" width="23.75" style="1" customWidth="1"/>
    <col min="7" max="7" width="11.875" style="1" customWidth="1"/>
    <col min="8" max="16384" width="9" style="1"/>
  </cols>
  <sheetData>
    <row r="1" spans="1:7" x14ac:dyDescent="0.35">
      <c r="A1" s="159" t="s">
        <v>0</v>
      </c>
      <c r="B1" s="159"/>
      <c r="C1" s="159"/>
      <c r="D1" s="159"/>
      <c r="E1" s="159"/>
      <c r="F1" s="159"/>
      <c r="G1" s="159"/>
    </row>
    <row r="2" spans="1:7" x14ac:dyDescent="0.35">
      <c r="A2" s="159" t="s">
        <v>42</v>
      </c>
      <c r="B2" s="159"/>
      <c r="C2" s="159"/>
      <c r="D2" s="159"/>
      <c r="E2" s="159"/>
      <c r="F2" s="159"/>
      <c r="G2" s="159"/>
    </row>
    <row r="3" spans="1:7" x14ac:dyDescent="0.35">
      <c r="A3" s="159" t="s">
        <v>182</v>
      </c>
      <c r="B3" s="159"/>
      <c r="C3" s="159"/>
      <c r="D3" s="159"/>
      <c r="E3" s="159"/>
      <c r="F3" s="159"/>
      <c r="G3" s="159"/>
    </row>
    <row r="4" spans="1:7" x14ac:dyDescent="0.35">
      <c r="A4" s="2" t="s">
        <v>401</v>
      </c>
    </row>
    <row r="5" spans="1:7" x14ac:dyDescent="0.35">
      <c r="A5" s="2" t="s">
        <v>17</v>
      </c>
    </row>
    <row r="6" spans="1:7" x14ac:dyDescent="0.35">
      <c r="A6" s="56" t="s">
        <v>183</v>
      </c>
      <c r="B6" s="56" t="s">
        <v>184</v>
      </c>
      <c r="C6" s="56" t="s">
        <v>185</v>
      </c>
      <c r="D6" s="56" t="s">
        <v>186</v>
      </c>
      <c r="E6" s="56" t="s">
        <v>187</v>
      </c>
      <c r="F6" s="56" t="s">
        <v>188</v>
      </c>
      <c r="G6" s="56" t="s">
        <v>82</v>
      </c>
    </row>
    <row r="7" spans="1:7" x14ac:dyDescent="0.35">
      <c r="A7" s="59" t="s">
        <v>189</v>
      </c>
      <c r="B7" s="59" t="s">
        <v>190</v>
      </c>
      <c r="C7" s="59" t="s">
        <v>191</v>
      </c>
      <c r="D7" s="59" t="s">
        <v>192</v>
      </c>
      <c r="E7" s="59" t="s">
        <v>193</v>
      </c>
      <c r="F7" s="59" t="s">
        <v>194</v>
      </c>
      <c r="G7" s="60">
        <v>272467.26</v>
      </c>
    </row>
    <row r="8" spans="1:7" x14ac:dyDescent="0.35">
      <c r="A8" s="61" t="s">
        <v>189</v>
      </c>
      <c r="B8" s="61" t="s">
        <v>191</v>
      </c>
      <c r="C8" s="61" t="s">
        <v>191</v>
      </c>
      <c r="D8" s="61" t="s">
        <v>195</v>
      </c>
      <c r="E8" s="61" t="s">
        <v>196</v>
      </c>
      <c r="F8" s="61" t="s">
        <v>197</v>
      </c>
      <c r="G8" s="62">
        <v>25515</v>
      </c>
    </row>
    <row r="9" spans="1:7" x14ac:dyDescent="0.35">
      <c r="A9" s="61" t="s">
        <v>189</v>
      </c>
      <c r="B9" s="61" t="s">
        <v>198</v>
      </c>
      <c r="C9" s="61" t="s">
        <v>191</v>
      </c>
      <c r="D9" s="61" t="s">
        <v>195</v>
      </c>
      <c r="E9" s="61" t="s">
        <v>199</v>
      </c>
      <c r="F9" s="61" t="s">
        <v>200</v>
      </c>
      <c r="G9" s="62">
        <v>448972</v>
      </c>
    </row>
    <row r="10" spans="1:7" x14ac:dyDescent="0.35">
      <c r="A10" s="61" t="s">
        <v>189</v>
      </c>
      <c r="B10" s="61" t="s">
        <v>201</v>
      </c>
      <c r="C10" s="61" t="s">
        <v>202</v>
      </c>
      <c r="D10" s="61" t="s">
        <v>203</v>
      </c>
      <c r="E10" s="61" t="s">
        <v>204</v>
      </c>
      <c r="F10" s="61" t="s">
        <v>205</v>
      </c>
      <c r="G10" s="62">
        <v>9000</v>
      </c>
    </row>
    <row r="11" spans="1:7" x14ac:dyDescent="0.35">
      <c r="A11" s="61" t="s">
        <v>189</v>
      </c>
      <c r="B11" s="61" t="s">
        <v>201</v>
      </c>
      <c r="C11" s="61" t="s">
        <v>202</v>
      </c>
      <c r="D11" s="61" t="s">
        <v>203</v>
      </c>
      <c r="E11" s="61" t="s">
        <v>199</v>
      </c>
      <c r="F11" s="61" t="s">
        <v>206</v>
      </c>
      <c r="G11" s="62">
        <v>10000</v>
      </c>
    </row>
    <row r="12" spans="1:7" x14ac:dyDescent="0.35">
      <c r="A12" s="61" t="s">
        <v>189</v>
      </c>
      <c r="B12" s="61" t="s">
        <v>207</v>
      </c>
      <c r="C12" s="61" t="s">
        <v>208</v>
      </c>
      <c r="D12" s="61" t="s">
        <v>203</v>
      </c>
      <c r="E12" s="61" t="s">
        <v>209</v>
      </c>
      <c r="F12" s="61" t="s">
        <v>210</v>
      </c>
      <c r="G12" s="62">
        <v>5000</v>
      </c>
    </row>
    <row r="13" spans="1:7" x14ac:dyDescent="0.35">
      <c r="A13" s="61" t="s">
        <v>189</v>
      </c>
      <c r="B13" s="61" t="s">
        <v>207</v>
      </c>
      <c r="C13" s="61" t="s">
        <v>208</v>
      </c>
      <c r="D13" s="61" t="s">
        <v>203</v>
      </c>
      <c r="E13" s="61" t="s">
        <v>209</v>
      </c>
      <c r="F13" s="61" t="s">
        <v>210</v>
      </c>
      <c r="G13" s="62">
        <v>5000</v>
      </c>
    </row>
    <row r="14" spans="1:7" x14ac:dyDescent="0.35">
      <c r="A14" s="61" t="s">
        <v>189</v>
      </c>
      <c r="B14" s="61" t="s">
        <v>207</v>
      </c>
      <c r="C14" s="61" t="s">
        <v>208</v>
      </c>
      <c r="D14" s="61" t="s">
        <v>203</v>
      </c>
      <c r="E14" s="61" t="s">
        <v>209</v>
      </c>
      <c r="F14" s="61" t="s">
        <v>210</v>
      </c>
      <c r="G14" s="62">
        <v>5000</v>
      </c>
    </row>
    <row r="15" spans="1:7" x14ac:dyDescent="0.35">
      <c r="A15" s="61" t="s">
        <v>189</v>
      </c>
      <c r="B15" s="61" t="s">
        <v>198</v>
      </c>
      <c r="C15" s="61" t="s">
        <v>211</v>
      </c>
      <c r="D15" s="61" t="s">
        <v>203</v>
      </c>
      <c r="E15" s="61" t="s">
        <v>209</v>
      </c>
      <c r="F15" s="61" t="s">
        <v>212</v>
      </c>
      <c r="G15" s="62">
        <v>5000</v>
      </c>
    </row>
    <row r="16" spans="1:7" x14ac:dyDescent="0.35">
      <c r="A16" s="61" t="s">
        <v>189</v>
      </c>
      <c r="B16" s="61" t="s">
        <v>213</v>
      </c>
      <c r="C16" s="61" t="s">
        <v>214</v>
      </c>
      <c r="D16" s="61" t="s">
        <v>203</v>
      </c>
      <c r="E16" s="61" t="s">
        <v>209</v>
      </c>
      <c r="F16" s="61" t="s">
        <v>215</v>
      </c>
      <c r="G16" s="62">
        <v>7200</v>
      </c>
    </row>
    <row r="17" spans="1:7" x14ac:dyDescent="0.35">
      <c r="A17" s="61" t="s">
        <v>189</v>
      </c>
      <c r="B17" s="61" t="s">
        <v>213</v>
      </c>
      <c r="C17" s="61" t="s">
        <v>214</v>
      </c>
      <c r="D17" s="61" t="s">
        <v>203</v>
      </c>
      <c r="E17" s="61" t="s">
        <v>209</v>
      </c>
      <c r="F17" s="61" t="s">
        <v>215</v>
      </c>
      <c r="G17" s="62">
        <v>7200</v>
      </c>
    </row>
    <row r="18" spans="1:7" x14ac:dyDescent="0.35">
      <c r="A18" s="61" t="s">
        <v>189</v>
      </c>
      <c r="B18" s="61" t="s">
        <v>191</v>
      </c>
      <c r="C18" s="61" t="s">
        <v>191</v>
      </c>
      <c r="D18" s="61" t="s">
        <v>203</v>
      </c>
      <c r="E18" s="61" t="s">
        <v>209</v>
      </c>
      <c r="F18" s="61" t="s">
        <v>216</v>
      </c>
      <c r="G18" s="62">
        <v>8500</v>
      </c>
    </row>
    <row r="19" spans="1:7" x14ac:dyDescent="0.35">
      <c r="A19" s="61" t="s">
        <v>189</v>
      </c>
      <c r="B19" s="61" t="s">
        <v>217</v>
      </c>
      <c r="C19" s="61" t="s">
        <v>218</v>
      </c>
      <c r="D19" s="61" t="s">
        <v>203</v>
      </c>
      <c r="E19" s="61" t="s">
        <v>209</v>
      </c>
      <c r="F19" s="61" t="s">
        <v>219</v>
      </c>
      <c r="G19" s="62">
        <v>5000</v>
      </c>
    </row>
    <row r="20" spans="1:7" x14ac:dyDescent="0.35">
      <c r="A20" s="63" t="s">
        <v>189</v>
      </c>
      <c r="B20" s="63" t="s">
        <v>217</v>
      </c>
      <c r="C20" s="63" t="s">
        <v>218</v>
      </c>
      <c r="D20" s="63" t="s">
        <v>203</v>
      </c>
      <c r="E20" s="63" t="s">
        <v>209</v>
      </c>
      <c r="F20" s="63" t="s">
        <v>219</v>
      </c>
      <c r="G20" s="64">
        <v>5000</v>
      </c>
    </row>
    <row r="21" spans="1:7" x14ac:dyDescent="0.35">
      <c r="A21" s="174" t="s">
        <v>148</v>
      </c>
      <c r="B21" s="175"/>
      <c r="C21" s="175"/>
      <c r="D21" s="175"/>
      <c r="E21" s="175"/>
      <c r="F21" s="176"/>
      <c r="G21" s="65">
        <f>SUM(G7:G20)</f>
        <v>818854.26</v>
      </c>
    </row>
    <row r="22" spans="1:7" x14ac:dyDescent="0.35">
      <c r="A22" s="111"/>
      <c r="B22" s="111"/>
      <c r="C22" s="111"/>
      <c r="D22" s="111"/>
      <c r="E22" s="111"/>
      <c r="F22" s="111"/>
      <c r="G22" s="112"/>
    </row>
    <row r="23" spans="1:7" x14ac:dyDescent="0.35">
      <c r="A23" s="57"/>
      <c r="B23" s="57"/>
      <c r="C23" s="57"/>
      <c r="D23" s="57"/>
      <c r="E23" s="57"/>
      <c r="F23" s="57"/>
      <c r="G23" s="58"/>
    </row>
    <row r="24" spans="1:7" x14ac:dyDescent="0.35">
      <c r="A24" s="2" t="s">
        <v>88</v>
      </c>
    </row>
    <row r="25" spans="1:7" x14ac:dyDescent="0.35">
      <c r="A25" s="56" t="s">
        <v>183</v>
      </c>
      <c r="B25" s="56" t="s">
        <v>184</v>
      </c>
      <c r="C25" s="56" t="s">
        <v>185</v>
      </c>
      <c r="D25" s="56" t="s">
        <v>186</v>
      </c>
      <c r="E25" s="56" t="s">
        <v>187</v>
      </c>
      <c r="F25" s="56" t="s">
        <v>188</v>
      </c>
      <c r="G25" s="56" t="s">
        <v>82</v>
      </c>
    </row>
    <row r="26" spans="1:7" x14ac:dyDescent="0.35">
      <c r="A26" s="59" t="s">
        <v>189</v>
      </c>
      <c r="B26" s="59" t="s">
        <v>190</v>
      </c>
      <c r="C26" s="59" t="s">
        <v>191</v>
      </c>
      <c r="D26" s="59" t="s">
        <v>192</v>
      </c>
      <c r="E26" s="59" t="s">
        <v>360</v>
      </c>
      <c r="F26" s="59" t="s">
        <v>194</v>
      </c>
      <c r="G26" s="60">
        <v>250313.84</v>
      </c>
    </row>
    <row r="27" spans="1:7" x14ac:dyDescent="0.35">
      <c r="A27" s="61" t="s">
        <v>189</v>
      </c>
      <c r="B27" s="61" t="s">
        <v>190</v>
      </c>
      <c r="C27" s="61" t="s">
        <v>191</v>
      </c>
      <c r="D27" s="61" t="s">
        <v>192</v>
      </c>
      <c r="E27" s="61" t="s">
        <v>360</v>
      </c>
      <c r="F27" s="61" t="s">
        <v>194</v>
      </c>
      <c r="G27" s="62">
        <v>63443.6</v>
      </c>
    </row>
    <row r="28" spans="1:7" x14ac:dyDescent="0.35">
      <c r="A28" s="61" t="s">
        <v>189</v>
      </c>
      <c r="B28" s="61" t="s">
        <v>190</v>
      </c>
      <c r="C28" s="61" t="s">
        <v>191</v>
      </c>
      <c r="D28" s="141" t="s">
        <v>344</v>
      </c>
      <c r="E28" s="61" t="s">
        <v>361</v>
      </c>
      <c r="F28" s="61" t="s">
        <v>362</v>
      </c>
      <c r="G28" s="62">
        <v>846500</v>
      </c>
    </row>
    <row r="29" spans="1:7" x14ac:dyDescent="0.35">
      <c r="A29" s="61" t="s">
        <v>363</v>
      </c>
      <c r="B29" s="61" t="s">
        <v>364</v>
      </c>
      <c r="C29" s="61" t="s">
        <v>211</v>
      </c>
      <c r="D29" s="141" t="s">
        <v>344</v>
      </c>
      <c r="E29" s="61" t="s">
        <v>361</v>
      </c>
      <c r="F29" s="61" t="s">
        <v>365</v>
      </c>
      <c r="G29" s="62">
        <v>13300</v>
      </c>
    </row>
    <row r="30" spans="1:7" x14ac:dyDescent="0.35">
      <c r="A30" s="61" t="s">
        <v>363</v>
      </c>
      <c r="B30" s="61" t="s">
        <v>364</v>
      </c>
      <c r="C30" s="61" t="s">
        <v>211</v>
      </c>
      <c r="D30" s="141" t="s">
        <v>344</v>
      </c>
      <c r="E30" s="61" t="s">
        <v>361</v>
      </c>
      <c r="F30" s="61" t="s">
        <v>366</v>
      </c>
      <c r="G30" s="62">
        <v>15000</v>
      </c>
    </row>
    <row r="31" spans="1:7" x14ac:dyDescent="0.35">
      <c r="A31" s="61" t="s">
        <v>363</v>
      </c>
      <c r="B31" s="61" t="s">
        <v>364</v>
      </c>
      <c r="C31" s="61" t="s">
        <v>211</v>
      </c>
      <c r="D31" s="141" t="s">
        <v>344</v>
      </c>
      <c r="E31" s="61" t="s">
        <v>361</v>
      </c>
      <c r="F31" s="61" t="s">
        <v>367</v>
      </c>
      <c r="G31" s="62">
        <v>19000</v>
      </c>
    </row>
    <row r="32" spans="1:7" x14ac:dyDescent="0.35">
      <c r="A32" s="61" t="s">
        <v>363</v>
      </c>
      <c r="B32" s="61" t="s">
        <v>364</v>
      </c>
      <c r="C32" s="61" t="s">
        <v>211</v>
      </c>
      <c r="D32" s="141" t="s">
        <v>344</v>
      </c>
      <c r="E32" s="61" t="s">
        <v>361</v>
      </c>
      <c r="F32" s="61" t="s">
        <v>368</v>
      </c>
      <c r="G32" s="62">
        <v>21000</v>
      </c>
    </row>
    <row r="33" spans="1:7" x14ac:dyDescent="0.35">
      <c r="A33" s="61" t="s">
        <v>189</v>
      </c>
      <c r="B33" s="61" t="s">
        <v>198</v>
      </c>
      <c r="C33" s="61" t="s">
        <v>191</v>
      </c>
      <c r="D33" s="141" t="s">
        <v>344</v>
      </c>
      <c r="E33" s="61" t="s">
        <v>371</v>
      </c>
      <c r="F33" s="61" t="s">
        <v>369</v>
      </c>
      <c r="G33" s="62">
        <v>112000</v>
      </c>
    </row>
    <row r="34" spans="1:7" x14ac:dyDescent="0.35">
      <c r="A34" s="61" t="s">
        <v>189</v>
      </c>
      <c r="B34" s="61" t="s">
        <v>364</v>
      </c>
      <c r="C34" s="61" t="s">
        <v>211</v>
      </c>
      <c r="D34" s="141" t="s">
        <v>344</v>
      </c>
      <c r="E34" s="61" t="s">
        <v>361</v>
      </c>
      <c r="F34" s="61" t="s">
        <v>370</v>
      </c>
      <c r="G34" s="62">
        <v>360400</v>
      </c>
    </row>
    <row r="35" spans="1:7" x14ac:dyDescent="0.35">
      <c r="A35" s="61"/>
      <c r="B35" s="61"/>
      <c r="C35" s="61"/>
      <c r="D35" s="61"/>
      <c r="E35" s="61"/>
      <c r="F35" s="61"/>
      <c r="G35" s="62"/>
    </row>
    <row r="36" spans="1:7" x14ac:dyDescent="0.35">
      <c r="A36" s="61"/>
      <c r="B36" s="61"/>
      <c r="C36" s="61"/>
      <c r="D36" s="61"/>
      <c r="E36" s="61"/>
      <c r="F36" s="61"/>
      <c r="G36" s="62"/>
    </row>
    <row r="37" spans="1:7" x14ac:dyDescent="0.35">
      <c r="A37" s="61"/>
      <c r="B37" s="61"/>
      <c r="C37" s="61"/>
      <c r="D37" s="61"/>
      <c r="E37" s="61"/>
      <c r="F37" s="61"/>
      <c r="G37" s="62"/>
    </row>
    <row r="38" spans="1:7" x14ac:dyDescent="0.35">
      <c r="A38" s="61"/>
      <c r="B38" s="61"/>
      <c r="C38" s="61"/>
      <c r="D38" s="61"/>
      <c r="E38" s="61"/>
      <c r="F38" s="61"/>
      <c r="G38" s="62"/>
    </row>
    <row r="39" spans="1:7" x14ac:dyDescent="0.35">
      <c r="A39" s="63"/>
      <c r="B39" s="63"/>
      <c r="C39" s="63"/>
      <c r="D39" s="63"/>
      <c r="E39" s="63"/>
      <c r="F39" s="63"/>
      <c r="G39" s="64"/>
    </row>
    <row r="40" spans="1:7" x14ac:dyDescent="0.35">
      <c r="A40" s="174" t="s">
        <v>148</v>
      </c>
      <c r="B40" s="175"/>
      <c r="C40" s="175"/>
      <c r="D40" s="175"/>
      <c r="E40" s="175"/>
      <c r="F40" s="176"/>
      <c r="G40" s="65">
        <f>SUM(G26:G39)</f>
        <v>1700957.44</v>
      </c>
    </row>
  </sheetData>
  <mergeCells count="5">
    <mergeCell ref="A21:F21"/>
    <mergeCell ref="A1:G1"/>
    <mergeCell ref="A2:G2"/>
    <mergeCell ref="A3:G3"/>
    <mergeCell ref="A40:F40"/>
  </mergeCells>
  <pageMargins left="0.31496062992125984" right="0.11811023622047245" top="0.35433070866141736" bottom="0.15748031496062992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A5" sqref="A5"/>
    </sheetView>
  </sheetViews>
  <sheetFormatPr defaultRowHeight="21" x14ac:dyDescent="0.35"/>
  <cols>
    <col min="1" max="6" width="9" style="1"/>
    <col min="7" max="8" width="14.75" style="1" customWidth="1"/>
    <col min="9" max="16384" width="9" style="1"/>
  </cols>
  <sheetData>
    <row r="1" spans="1:8" x14ac:dyDescent="0.35">
      <c r="A1" s="159" t="s">
        <v>0</v>
      </c>
      <c r="B1" s="159"/>
      <c r="C1" s="159"/>
      <c r="D1" s="159"/>
      <c r="E1" s="159"/>
      <c r="F1" s="159"/>
      <c r="G1" s="159"/>
      <c r="H1" s="159"/>
    </row>
    <row r="2" spans="1:8" x14ac:dyDescent="0.35">
      <c r="A2" s="159" t="s">
        <v>42</v>
      </c>
      <c r="B2" s="159"/>
      <c r="C2" s="159"/>
      <c r="D2" s="159"/>
      <c r="E2" s="159"/>
      <c r="F2" s="159"/>
      <c r="G2" s="159"/>
      <c r="H2" s="159"/>
    </row>
    <row r="3" spans="1:8" x14ac:dyDescent="0.35">
      <c r="A3" s="159" t="s">
        <v>43</v>
      </c>
      <c r="B3" s="159"/>
      <c r="C3" s="159"/>
      <c r="D3" s="159"/>
      <c r="E3" s="159"/>
      <c r="F3" s="159"/>
      <c r="G3" s="159"/>
      <c r="H3" s="159"/>
    </row>
    <row r="4" spans="1:8" x14ac:dyDescent="0.35">
      <c r="A4" s="2" t="s">
        <v>402</v>
      </c>
      <c r="B4" s="2"/>
      <c r="C4" s="2"/>
      <c r="D4" s="2"/>
      <c r="E4" s="2"/>
      <c r="F4" s="2"/>
      <c r="G4" s="53">
        <v>2561</v>
      </c>
      <c r="H4" s="53">
        <v>2560</v>
      </c>
    </row>
    <row r="5" spans="1:8" x14ac:dyDescent="0.35">
      <c r="B5" s="1" t="s">
        <v>220</v>
      </c>
      <c r="G5" s="15">
        <v>10492.02</v>
      </c>
      <c r="H5" s="15">
        <v>17889.36</v>
      </c>
    </row>
    <row r="6" spans="1:8" x14ac:dyDescent="0.35">
      <c r="B6" s="1" t="s">
        <v>221</v>
      </c>
      <c r="G6" s="15">
        <v>481613.6</v>
      </c>
      <c r="H6" s="15">
        <v>386240</v>
      </c>
    </row>
    <row r="7" spans="1:8" x14ac:dyDescent="0.35">
      <c r="B7" s="1" t="s">
        <v>222</v>
      </c>
      <c r="G7" s="15">
        <v>51526.42</v>
      </c>
      <c r="H7" s="15">
        <v>47747.07</v>
      </c>
    </row>
    <row r="8" spans="1:8" x14ac:dyDescent="0.35">
      <c r="B8" s="1" t="s">
        <v>223</v>
      </c>
      <c r="G8" s="15">
        <v>618624.24</v>
      </c>
      <c r="H8" s="15">
        <v>618109.71</v>
      </c>
    </row>
    <row r="9" spans="1:8" x14ac:dyDescent="0.35">
      <c r="B9" s="1" t="s">
        <v>372</v>
      </c>
      <c r="G9" s="15">
        <v>0</v>
      </c>
      <c r="H9" s="15">
        <v>146850</v>
      </c>
    </row>
    <row r="10" spans="1:8" x14ac:dyDescent="0.35">
      <c r="B10" s="1" t="s">
        <v>224</v>
      </c>
      <c r="G10" s="15">
        <v>742000</v>
      </c>
      <c r="H10" s="15">
        <v>0</v>
      </c>
    </row>
    <row r="11" spans="1:8" x14ac:dyDescent="0.35">
      <c r="B11" s="1" t="s">
        <v>225</v>
      </c>
      <c r="G11" s="15">
        <v>28003</v>
      </c>
      <c r="H11" s="15">
        <v>0</v>
      </c>
    </row>
    <row r="12" spans="1:8" x14ac:dyDescent="0.35">
      <c r="B12" s="1" t="s">
        <v>373</v>
      </c>
      <c r="G12" s="15">
        <v>0</v>
      </c>
      <c r="H12" s="15">
        <v>260724</v>
      </c>
    </row>
    <row r="13" spans="1:8" ht="21.75" thickBot="1" x14ac:dyDescent="0.4">
      <c r="D13" s="1" t="s">
        <v>148</v>
      </c>
      <c r="G13" s="18">
        <f>SUM(G5:G11)</f>
        <v>1932259.28</v>
      </c>
      <c r="H13" s="18">
        <f>SUM(H5:H12)</f>
        <v>1477560.14</v>
      </c>
    </row>
    <row r="14" spans="1:8" ht="21.75" thickTop="1" x14ac:dyDescent="0.35"/>
  </sheetData>
  <mergeCells count="3">
    <mergeCell ref="A1:H1"/>
    <mergeCell ref="A2:H2"/>
    <mergeCell ref="A3:H3"/>
  </mergeCells>
  <pageMargins left="0.31496062992125984" right="0.11811023622047245" top="0.35433070866141736" bottom="0.15748031496062992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9" zoomScaleNormal="100" workbookViewId="0">
      <selection activeCell="A5" sqref="A5"/>
    </sheetView>
  </sheetViews>
  <sheetFormatPr defaultRowHeight="21" x14ac:dyDescent="0.35"/>
  <cols>
    <col min="1" max="1" width="13.125" style="1" customWidth="1"/>
    <col min="2" max="2" width="23.875" style="1" customWidth="1"/>
    <col min="3" max="3" width="14.125" style="1" customWidth="1"/>
    <col min="4" max="4" width="12.875" style="1" customWidth="1"/>
    <col min="5" max="5" width="11.125" style="1" customWidth="1"/>
    <col min="6" max="6" width="14" style="1" customWidth="1"/>
    <col min="7" max="7" width="12.625" style="1" customWidth="1"/>
    <col min="8" max="16384" width="9" style="1"/>
  </cols>
  <sheetData>
    <row r="1" spans="1:7" x14ac:dyDescent="0.35">
      <c r="A1" s="159" t="s">
        <v>0</v>
      </c>
      <c r="B1" s="159"/>
      <c r="C1" s="159"/>
      <c r="D1" s="159"/>
      <c r="E1" s="159"/>
      <c r="F1" s="159"/>
      <c r="G1" s="159"/>
    </row>
    <row r="2" spans="1:7" x14ac:dyDescent="0.35">
      <c r="A2" s="159" t="s">
        <v>76</v>
      </c>
      <c r="B2" s="159"/>
      <c r="C2" s="159"/>
      <c r="D2" s="159"/>
      <c r="E2" s="159"/>
      <c r="F2" s="159"/>
      <c r="G2" s="159"/>
    </row>
    <row r="3" spans="1:7" x14ac:dyDescent="0.35">
      <c r="A3" s="159" t="s">
        <v>43</v>
      </c>
      <c r="B3" s="159"/>
      <c r="C3" s="159"/>
      <c r="D3" s="159"/>
      <c r="E3" s="159"/>
      <c r="F3" s="159"/>
      <c r="G3" s="159"/>
    </row>
    <row r="4" spans="1:7" x14ac:dyDescent="0.35">
      <c r="A4" s="2" t="s">
        <v>403</v>
      </c>
      <c r="B4" s="2"/>
      <c r="C4" s="2"/>
      <c r="D4" s="2"/>
      <c r="E4" s="2"/>
      <c r="F4" s="2"/>
      <c r="G4" s="2"/>
    </row>
    <row r="5" spans="1:7" x14ac:dyDescent="0.35">
      <c r="A5" s="2" t="s">
        <v>17</v>
      </c>
      <c r="B5" s="2"/>
      <c r="C5" s="2"/>
      <c r="D5" s="2"/>
      <c r="E5" s="2"/>
      <c r="F5" s="2"/>
      <c r="G5" s="2"/>
    </row>
    <row r="6" spans="1:7" x14ac:dyDescent="0.35">
      <c r="A6" s="160" t="s">
        <v>226</v>
      </c>
      <c r="B6" s="177" t="s">
        <v>227</v>
      </c>
      <c r="C6" s="177" t="s">
        <v>228</v>
      </c>
      <c r="D6" s="166" t="s">
        <v>229</v>
      </c>
      <c r="E6" s="168"/>
      <c r="F6" s="177" t="s">
        <v>232</v>
      </c>
      <c r="G6" s="177" t="s">
        <v>233</v>
      </c>
    </row>
    <row r="7" spans="1:7" x14ac:dyDescent="0.35">
      <c r="A7" s="161"/>
      <c r="B7" s="178"/>
      <c r="C7" s="178"/>
      <c r="D7" s="54" t="s">
        <v>230</v>
      </c>
      <c r="E7" s="54" t="s">
        <v>231</v>
      </c>
      <c r="F7" s="178"/>
      <c r="G7" s="178"/>
    </row>
    <row r="8" spans="1:7" x14ac:dyDescent="0.35">
      <c r="A8" s="23" t="s">
        <v>234</v>
      </c>
      <c r="B8" s="23" t="s">
        <v>236</v>
      </c>
      <c r="C8" s="38">
        <v>10740875.460000001</v>
      </c>
      <c r="D8" s="23" t="s">
        <v>238</v>
      </c>
      <c r="E8" s="67">
        <v>240424</v>
      </c>
      <c r="F8" s="38">
        <v>10740875.460000001</v>
      </c>
      <c r="G8" s="23" t="s">
        <v>242</v>
      </c>
    </row>
    <row r="9" spans="1:7" x14ac:dyDescent="0.35">
      <c r="A9" s="24" t="s">
        <v>235</v>
      </c>
      <c r="B9" s="24"/>
      <c r="C9" s="24"/>
      <c r="D9" s="24" t="s">
        <v>239</v>
      </c>
      <c r="E9" s="24"/>
      <c r="F9" s="24"/>
      <c r="G9" s="24" t="s">
        <v>243</v>
      </c>
    </row>
    <row r="10" spans="1:7" x14ac:dyDescent="0.35">
      <c r="A10" s="24" t="s">
        <v>237</v>
      </c>
      <c r="B10" s="24"/>
      <c r="C10" s="24"/>
      <c r="D10" s="24" t="s">
        <v>240</v>
      </c>
      <c r="E10" s="24"/>
      <c r="F10" s="24"/>
      <c r="G10" s="24" t="s">
        <v>244</v>
      </c>
    </row>
    <row r="11" spans="1:7" x14ac:dyDescent="0.35">
      <c r="A11" s="24"/>
      <c r="B11" s="24"/>
      <c r="C11" s="24"/>
      <c r="D11" s="24" t="s">
        <v>238</v>
      </c>
      <c r="E11" s="24"/>
      <c r="F11" s="24"/>
      <c r="G11" s="24" t="s">
        <v>245</v>
      </c>
    </row>
    <row r="12" spans="1:7" x14ac:dyDescent="0.35">
      <c r="A12" s="24"/>
      <c r="B12" s="24"/>
      <c r="C12" s="39"/>
      <c r="D12" s="24" t="s">
        <v>241</v>
      </c>
      <c r="E12" s="24"/>
      <c r="F12" s="24"/>
      <c r="G12" s="24"/>
    </row>
    <row r="13" spans="1:7" x14ac:dyDescent="0.35">
      <c r="A13" s="40"/>
      <c r="B13" s="40"/>
      <c r="C13" s="40"/>
      <c r="D13" s="40"/>
      <c r="E13" s="40"/>
      <c r="F13" s="68"/>
      <c r="G13" s="41"/>
    </row>
    <row r="14" spans="1:7" ht="21.75" thickBot="1" x14ac:dyDescent="0.4">
      <c r="A14" s="54" t="s">
        <v>148</v>
      </c>
      <c r="B14" s="8"/>
      <c r="C14" s="69">
        <f>SUM(C8:C13)</f>
        <v>10740875.460000001</v>
      </c>
      <c r="D14" s="44"/>
      <c r="E14" s="44"/>
      <c r="F14" s="69">
        <f>SUM(F8:F13)</f>
        <v>10740875.460000001</v>
      </c>
      <c r="G14" s="8"/>
    </row>
    <row r="15" spans="1:7" ht="21.75" thickTop="1" x14ac:dyDescent="0.35">
      <c r="A15" s="127"/>
      <c r="B15" s="99"/>
      <c r="C15" s="128"/>
      <c r="D15" s="129"/>
      <c r="E15" s="129"/>
      <c r="F15" s="128"/>
      <c r="G15" s="99"/>
    </row>
    <row r="16" spans="1:7" x14ac:dyDescent="0.35">
      <c r="A16" s="130" t="s">
        <v>386</v>
      </c>
      <c r="B16" s="131"/>
      <c r="C16" s="132"/>
      <c r="D16" s="130"/>
      <c r="E16" s="130"/>
      <c r="F16" s="132"/>
      <c r="G16" s="131"/>
    </row>
    <row r="17" spans="1:7" x14ac:dyDescent="0.35">
      <c r="A17" s="130"/>
      <c r="B17" s="131"/>
      <c r="C17" s="132"/>
      <c r="D17" s="130"/>
      <c r="E17" s="130"/>
      <c r="F17" s="132"/>
      <c r="G17" s="131"/>
    </row>
    <row r="18" spans="1:7" x14ac:dyDescent="0.35">
      <c r="A18" s="133"/>
      <c r="B18" s="133"/>
      <c r="C18" s="133"/>
      <c r="D18" s="133"/>
      <c r="E18" s="133"/>
      <c r="F18" s="133"/>
      <c r="G18" s="133"/>
    </row>
    <row r="19" spans="1:7" x14ac:dyDescent="0.35">
      <c r="A19" s="2" t="s">
        <v>88</v>
      </c>
      <c r="B19" s="2"/>
      <c r="C19" s="2"/>
      <c r="D19" s="2"/>
      <c r="E19" s="2"/>
      <c r="F19" s="2"/>
      <c r="G19" s="2"/>
    </row>
    <row r="20" spans="1:7" x14ac:dyDescent="0.35">
      <c r="A20" s="160" t="s">
        <v>226</v>
      </c>
      <c r="B20" s="177" t="s">
        <v>227</v>
      </c>
      <c r="C20" s="177" t="s">
        <v>228</v>
      </c>
      <c r="D20" s="166" t="s">
        <v>229</v>
      </c>
      <c r="E20" s="168"/>
      <c r="F20" s="177" t="s">
        <v>232</v>
      </c>
      <c r="G20" s="177" t="s">
        <v>233</v>
      </c>
    </row>
    <row r="21" spans="1:7" x14ac:dyDescent="0.35">
      <c r="A21" s="161"/>
      <c r="B21" s="178"/>
      <c r="C21" s="178"/>
      <c r="D21" s="54" t="s">
        <v>230</v>
      </c>
      <c r="E21" s="54" t="s">
        <v>231</v>
      </c>
      <c r="F21" s="178"/>
      <c r="G21" s="178"/>
    </row>
    <row r="22" spans="1:7" x14ac:dyDescent="0.35">
      <c r="A22" s="23" t="s">
        <v>234</v>
      </c>
      <c r="B22" s="23" t="s">
        <v>236</v>
      </c>
      <c r="C22" s="38">
        <v>14398000</v>
      </c>
      <c r="D22" s="23" t="s">
        <v>238</v>
      </c>
      <c r="E22" s="67">
        <v>21278</v>
      </c>
      <c r="F22" s="38">
        <v>6344105.46</v>
      </c>
      <c r="G22" s="23" t="s">
        <v>242</v>
      </c>
    </row>
    <row r="23" spans="1:7" x14ac:dyDescent="0.35">
      <c r="A23" s="24" t="s">
        <v>235</v>
      </c>
      <c r="B23" s="24"/>
      <c r="C23" s="24"/>
      <c r="D23" s="24"/>
      <c r="E23" s="24"/>
      <c r="F23" s="24"/>
      <c r="G23" s="24" t="s">
        <v>243</v>
      </c>
    </row>
    <row r="24" spans="1:7" x14ac:dyDescent="0.35">
      <c r="A24" s="24" t="s">
        <v>237</v>
      </c>
      <c r="B24" s="24"/>
      <c r="C24" s="24"/>
      <c r="D24" s="24"/>
      <c r="E24" s="24"/>
      <c r="F24" s="24"/>
      <c r="G24" s="24" t="s">
        <v>244</v>
      </c>
    </row>
    <row r="25" spans="1:7" x14ac:dyDescent="0.35">
      <c r="A25" s="24"/>
      <c r="B25" s="24"/>
      <c r="C25" s="24"/>
      <c r="D25" s="24"/>
      <c r="E25" s="24"/>
      <c r="F25" s="24"/>
      <c r="G25" s="24" t="s">
        <v>245</v>
      </c>
    </row>
    <row r="26" spans="1:7" x14ac:dyDescent="0.35">
      <c r="A26" s="24"/>
      <c r="B26" s="24"/>
      <c r="C26" s="39"/>
      <c r="D26" s="24"/>
      <c r="E26" s="24"/>
      <c r="F26" s="24"/>
      <c r="G26" s="24"/>
    </row>
    <row r="27" spans="1:7" x14ac:dyDescent="0.35">
      <c r="A27" s="40"/>
      <c r="B27" s="40"/>
      <c r="C27" s="40"/>
      <c r="D27" s="40"/>
      <c r="E27" s="40"/>
      <c r="F27" s="68"/>
      <c r="G27" s="41"/>
    </row>
    <row r="28" spans="1:7" ht="21.75" thickBot="1" x14ac:dyDescent="0.4">
      <c r="A28" s="54" t="s">
        <v>148</v>
      </c>
      <c r="B28" s="8"/>
      <c r="C28" s="69">
        <f>SUM(C22:C27)</f>
        <v>14398000</v>
      </c>
      <c r="D28" s="44"/>
      <c r="E28" s="44"/>
      <c r="F28" s="69">
        <f>SUM(F22:F27)</f>
        <v>6344105.46</v>
      </c>
      <c r="G28" s="8"/>
    </row>
    <row r="29" spans="1:7" ht="21.75" thickTop="1" x14ac:dyDescent="0.35"/>
    <row r="30" spans="1:7" x14ac:dyDescent="0.35">
      <c r="A30" s="130" t="s">
        <v>387</v>
      </c>
    </row>
  </sheetData>
  <mergeCells count="15">
    <mergeCell ref="A1:G1"/>
    <mergeCell ref="A2:G2"/>
    <mergeCell ref="A3:G3"/>
    <mergeCell ref="A20:A21"/>
    <mergeCell ref="B20:B21"/>
    <mergeCell ref="C20:C21"/>
    <mergeCell ref="D20:E20"/>
    <mergeCell ref="F20:F21"/>
    <mergeCell ref="G20:G21"/>
    <mergeCell ref="A6:A7"/>
    <mergeCell ref="B6:B7"/>
    <mergeCell ref="C6:C7"/>
    <mergeCell ref="D6:E6"/>
    <mergeCell ref="F6:F7"/>
    <mergeCell ref="G6:G7"/>
  </mergeCells>
  <pageMargins left="0.31496062992125984" right="0.11811023622047245" top="0.35433070866141736" bottom="0.15748031496062992" header="0.31496062992125984" footer="0.31496062992125984"/>
  <pageSetup paperSize="9" scale="8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D15" sqref="D15"/>
    </sheetView>
  </sheetViews>
  <sheetFormatPr defaultRowHeight="21" x14ac:dyDescent="0.35"/>
  <cols>
    <col min="1" max="1" width="30.5" style="1" customWidth="1"/>
    <col min="2" max="2" width="17.625" style="1" customWidth="1"/>
    <col min="3" max="3" width="14.5" style="1" customWidth="1"/>
    <col min="4" max="4" width="13.75" style="1" customWidth="1"/>
    <col min="5" max="5" width="12.625" style="1" customWidth="1"/>
    <col min="6" max="6" width="11.125" style="1" customWidth="1"/>
    <col min="7" max="7" width="17.5" style="1" customWidth="1"/>
    <col min="8" max="8" width="13.625" style="1" customWidth="1"/>
    <col min="9" max="9" width="9" style="1"/>
    <col min="10" max="10" width="13.375" style="1" bestFit="1" customWidth="1"/>
    <col min="11" max="16384" width="9" style="1"/>
  </cols>
  <sheetData>
    <row r="1" spans="1:10" x14ac:dyDescent="0.35">
      <c r="A1" s="159" t="s">
        <v>0</v>
      </c>
      <c r="B1" s="159"/>
      <c r="C1" s="159"/>
      <c r="D1" s="159"/>
      <c r="E1" s="159"/>
      <c r="F1" s="159"/>
      <c r="G1" s="159"/>
      <c r="H1" s="159"/>
    </row>
    <row r="2" spans="1:10" x14ac:dyDescent="0.35">
      <c r="A2" s="159" t="s">
        <v>246</v>
      </c>
      <c r="B2" s="159"/>
      <c r="C2" s="159"/>
      <c r="D2" s="159"/>
      <c r="E2" s="159"/>
      <c r="F2" s="159"/>
      <c r="G2" s="159"/>
      <c r="H2" s="159"/>
    </row>
    <row r="3" spans="1:10" x14ac:dyDescent="0.35">
      <c r="A3" s="159" t="s">
        <v>18</v>
      </c>
      <c r="B3" s="159"/>
      <c r="C3" s="159"/>
      <c r="D3" s="159"/>
      <c r="E3" s="159"/>
      <c r="F3" s="159"/>
      <c r="G3" s="159"/>
      <c r="H3" s="159"/>
    </row>
    <row r="4" spans="1:10" x14ac:dyDescent="0.35">
      <c r="A4" s="54" t="s">
        <v>247</v>
      </c>
      <c r="B4" s="54" t="s">
        <v>248</v>
      </c>
      <c r="C4" s="54" t="s">
        <v>249</v>
      </c>
      <c r="D4" s="54" t="s">
        <v>250</v>
      </c>
      <c r="E4" s="54" t="s">
        <v>251</v>
      </c>
      <c r="F4" s="54" t="s">
        <v>252</v>
      </c>
      <c r="G4" s="54" t="s">
        <v>253</v>
      </c>
      <c r="H4" s="54" t="s">
        <v>233</v>
      </c>
    </row>
    <row r="5" spans="1:10" x14ac:dyDescent="0.35">
      <c r="A5" s="5" t="s">
        <v>254</v>
      </c>
      <c r="B5" s="5" t="s">
        <v>238</v>
      </c>
      <c r="C5" s="5"/>
      <c r="D5" s="5"/>
      <c r="E5" s="5"/>
      <c r="F5" s="5"/>
      <c r="G5" s="5"/>
      <c r="H5" s="5" t="s">
        <v>242</v>
      </c>
    </row>
    <row r="6" spans="1:10" x14ac:dyDescent="0.35">
      <c r="A6" s="12" t="s">
        <v>255</v>
      </c>
      <c r="B6" s="12" t="s">
        <v>259</v>
      </c>
      <c r="C6" s="12"/>
      <c r="D6" s="12"/>
      <c r="E6" s="12"/>
      <c r="F6" s="12"/>
      <c r="G6" s="12"/>
      <c r="H6" s="12" t="s">
        <v>263</v>
      </c>
    </row>
    <row r="7" spans="1:10" x14ac:dyDescent="0.35">
      <c r="A7" s="12" t="s">
        <v>256</v>
      </c>
      <c r="B7" s="12" t="s">
        <v>260</v>
      </c>
      <c r="C7" s="12"/>
      <c r="D7" s="12"/>
      <c r="E7" s="12"/>
      <c r="F7" s="12"/>
      <c r="G7" s="12"/>
      <c r="H7" s="12" t="s">
        <v>264</v>
      </c>
    </row>
    <row r="8" spans="1:10" x14ac:dyDescent="0.35">
      <c r="A8" s="12" t="s">
        <v>257</v>
      </c>
      <c r="B8" s="12" t="s">
        <v>261</v>
      </c>
      <c r="C8" s="12"/>
      <c r="D8" s="12"/>
      <c r="E8" s="12"/>
      <c r="F8" s="12"/>
      <c r="G8" s="12"/>
      <c r="H8" s="12" t="s">
        <v>265</v>
      </c>
    </row>
    <row r="9" spans="1:10" x14ac:dyDescent="0.35">
      <c r="A9" s="12" t="s">
        <v>258</v>
      </c>
      <c r="B9" s="12" t="s">
        <v>262</v>
      </c>
      <c r="C9" s="72">
        <v>6344105.46</v>
      </c>
      <c r="D9" s="72">
        <v>4396770</v>
      </c>
      <c r="E9" s="72">
        <v>0</v>
      </c>
      <c r="F9" s="72">
        <v>298919.71000000002</v>
      </c>
      <c r="G9" s="72">
        <f>+C9+D9</f>
        <v>10740875.460000001</v>
      </c>
      <c r="H9" s="12"/>
      <c r="J9" s="66">
        <f>+C9+D9</f>
        <v>10740875.460000001</v>
      </c>
    </row>
    <row r="10" spans="1:10" x14ac:dyDescent="0.35">
      <c r="A10" s="6"/>
      <c r="B10" s="6"/>
      <c r="C10" s="73"/>
      <c r="D10" s="73"/>
      <c r="E10" s="73"/>
      <c r="F10" s="73"/>
      <c r="G10" s="73"/>
      <c r="H10" s="6"/>
    </row>
    <row r="11" spans="1:10" ht="21.75" thickBot="1" x14ac:dyDescent="0.4">
      <c r="A11" s="74" t="s">
        <v>148</v>
      </c>
      <c r="B11" s="29"/>
      <c r="C11" s="34">
        <f>SUM(C9:C10)</f>
        <v>6344105.46</v>
      </c>
      <c r="D11" s="34">
        <f>SUM(D9:D10)</f>
        <v>4396770</v>
      </c>
      <c r="E11" s="34"/>
      <c r="F11" s="34">
        <f>SUM(F9:F10)</f>
        <v>298919.71000000002</v>
      </c>
      <c r="G11" s="34">
        <f>SUM(G9:G10)</f>
        <v>10740875.460000001</v>
      </c>
      <c r="H11" s="50"/>
    </row>
    <row r="12" spans="1:10" ht="21.75" thickTop="1" x14ac:dyDescent="0.35">
      <c r="C12" s="15"/>
      <c r="D12" s="15"/>
      <c r="E12" s="15"/>
      <c r="F12" s="15"/>
      <c r="G12" s="15"/>
    </row>
    <row r="13" spans="1:10" x14ac:dyDescent="0.35">
      <c r="C13" s="15"/>
      <c r="D13" s="15"/>
      <c r="E13" s="15"/>
      <c r="F13" s="15"/>
      <c r="G13" s="15"/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9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22" zoomScaleNormal="100" workbookViewId="0">
      <selection activeCell="I5" sqref="I5"/>
    </sheetView>
  </sheetViews>
  <sheetFormatPr defaultRowHeight="21" x14ac:dyDescent="0.35"/>
  <cols>
    <col min="1" max="1" width="6.875" style="1" customWidth="1"/>
    <col min="2" max="2" width="9.75" style="1" customWidth="1"/>
    <col min="3" max="3" width="9.625" style="1" customWidth="1"/>
    <col min="4" max="4" width="38.25" style="1" customWidth="1"/>
    <col min="5" max="5" width="16.25" style="1" customWidth="1"/>
    <col min="6" max="7" width="9" style="1"/>
    <col min="8" max="9" width="12.25" style="1" bestFit="1" customWidth="1"/>
    <col min="10" max="16384" width="9" style="1"/>
  </cols>
  <sheetData>
    <row r="1" spans="1:8" x14ac:dyDescent="0.35">
      <c r="A1" s="159" t="s">
        <v>0</v>
      </c>
      <c r="B1" s="159"/>
      <c r="C1" s="159"/>
      <c r="D1" s="159"/>
      <c r="E1" s="159"/>
    </row>
    <row r="2" spans="1:8" x14ac:dyDescent="0.35">
      <c r="A2" s="159" t="s">
        <v>266</v>
      </c>
      <c r="B2" s="159"/>
      <c r="C2" s="159"/>
      <c r="D2" s="159"/>
      <c r="E2" s="159"/>
    </row>
    <row r="3" spans="1:8" x14ac:dyDescent="0.35">
      <c r="A3" s="169" t="s">
        <v>267</v>
      </c>
      <c r="B3" s="169"/>
      <c r="C3" s="169"/>
      <c r="D3" s="169"/>
      <c r="E3" s="169"/>
    </row>
    <row r="4" spans="1:8" x14ac:dyDescent="0.35">
      <c r="A4" s="179" t="s">
        <v>268</v>
      </c>
      <c r="B4" s="173" t="s">
        <v>269</v>
      </c>
      <c r="C4" s="173"/>
      <c r="D4" s="160" t="s">
        <v>271</v>
      </c>
      <c r="E4" s="177" t="s">
        <v>272</v>
      </c>
    </row>
    <row r="5" spans="1:8" x14ac:dyDescent="0.35">
      <c r="A5" s="180"/>
      <c r="B5" s="54" t="s">
        <v>230</v>
      </c>
      <c r="C5" s="54" t="s">
        <v>270</v>
      </c>
      <c r="D5" s="161"/>
      <c r="E5" s="178"/>
    </row>
    <row r="6" spans="1:8" x14ac:dyDescent="0.35">
      <c r="A6" s="5"/>
      <c r="B6" s="88" t="s">
        <v>273</v>
      </c>
      <c r="C6" s="7"/>
      <c r="D6" s="5"/>
      <c r="E6" s="83"/>
    </row>
    <row r="7" spans="1:8" x14ac:dyDescent="0.35">
      <c r="A7" s="24"/>
      <c r="B7" s="89" t="s">
        <v>274</v>
      </c>
      <c r="C7" s="78"/>
      <c r="D7" s="24"/>
      <c r="E7" s="78"/>
    </row>
    <row r="8" spans="1:8" x14ac:dyDescent="0.35">
      <c r="A8" s="24">
        <v>1</v>
      </c>
      <c r="B8" s="77" t="s">
        <v>275</v>
      </c>
      <c r="C8" s="79">
        <v>21400</v>
      </c>
      <c r="D8" s="24" t="s">
        <v>276</v>
      </c>
      <c r="E8" s="80">
        <v>868145.46</v>
      </c>
    </row>
    <row r="9" spans="1:8" x14ac:dyDescent="0.35">
      <c r="A9" s="24">
        <v>2</v>
      </c>
      <c r="B9" s="77" t="s">
        <v>277</v>
      </c>
      <c r="C9" s="79">
        <v>21450</v>
      </c>
      <c r="D9" s="28" t="s">
        <v>278</v>
      </c>
      <c r="E9" s="84">
        <v>1484000</v>
      </c>
    </row>
    <row r="10" spans="1:8" ht="21.75" thickBot="1" x14ac:dyDescent="0.4">
      <c r="A10" s="24"/>
      <c r="B10" s="77"/>
      <c r="C10" s="78"/>
      <c r="D10" s="50" t="s">
        <v>138</v>
      </c>
      <c r="E10" s="87">
        <f>SUM(E8:E9)</f>
        <v>2352145.46</v>
      </c>
      <c r="H10" s="66"/>
    </row>
    <row r="11" spans="1:8" ht="21.75" thickTop="1" x14ac:dyDescent="0.35">
      <c r="A11" s="24"/>
      <c r="B11" s="89" t="s">
        <v>283</v>
      </c>
      <c r="C11" s="78"/>
      <c r="D11" s="12"/>
      <c r="E11" s="90"/>
      <c r="H11" s="66"/>
    </row>
    <row r="12" spans="1:8" x14ac:dyDescent="0.35">
      <c r="A12" s="24">
        <v>3</v>
      </c>
      <c r="B12" s="77" t="s">
        <v>279</v>
      </c>
      <c r="C12" s="79">
        <v>21577</v>
      </c>
      <c r="D12" s="24" t="s">
        <v>280</v>
      </c>
      <c r="E12" s="86">
        <v>1484000</v>
      </c>
    </row>
    <row r="13" spans="1:8" x14ac:dyDescent="0.35">
      <c r="A13" s="24">
        <v>4</v>
      </c>
      <c r="B13" s="77" t="s">
        <v>281</v>
      </c>
      <c r="C13" s="79">
        <v>21778</v>
      </c>
      <c r="D13" s="28" t="s">
        <v>282</v>
      </c>
      <c r="E13" s="84">
        <v>1187200</v>
      </c>
    </row>
    <row r="14" spans="1:8" x14ac:dyDescent="0.35">
      <c r="A14" s="24"/>
      <c r="B14" s="77"/>
      <c r="C14" s="78"/>
      <c r="D14" s="11" t="s">
        <v>138</v>
      </c>
      <c r="E14" s="94">
        <f>SUM(E12:E13)</f>
        <v>2671200</v>
      </c>
    </row>
    <row r="15" spans="1:8" ht="21.75" thickBot="1" x14ac:dyDescent="0.4">
      <c r="A15" s="24"/>
      <c r="B15" s="77"/>
      <c r="C15" s="78"/>
      <c r="D15" s="50" t="s">
        <v>284</v>
      </c>
      <c r="E15" s="87">
        <f>+E10+E14</f>
        <v>5023345.46</v>
      </c>
    </row>
    <row r="16" spans="1:8" ht="21.75" thickTop="1" x14ac:dyDescent="0.35">
      <c r="A16" s="24"/>
      <c r="B16" s="89" t="s">
        <v>285</v>
      </c>
      <c r="C16" s="78"/>
      <c r="D16" s="85"/>
      <c r="E16" s="86"/>
    </row>
    <row r="17" spans="1:9" x14ac:dyDescent="0.35">
      <c r="A17" s="24">
        <v>5</v>
      </c>
      <c r="B17" s="77" t="s">
        <v>286</v>
      </c>
      <c r="C17" s="92" t="s">
        <v>287</v>
      </c>
      <c r="D17" s="24" t="s">
        <v>288</v>
      </c>
      <c r="E17" s="84">
        <v>1780800</v>
      </c>
    </row>
    <row r="18" spans="1:9" x14ac:dyDescent="0.35">
      <c r="A18" s="24"/>
      <c r="B18" s="77"/>
      <c r="C18" s="91"/>
      <c r="D18" s="24" t="s">
        <v>138</v>
      </c>
      <c r="E18" s="70"/>
    </row>
    <row r="19" spans="1:9" x14ac:dyDescent="0.35">
      <c r="A19" s="24"/>
      <c r="B19" s="77"/>
      <c r="C19" s="91"/>
      <c r="D19" s="24" t="s">
        <v>289</v>
      </c>
      <c r="E19" s="93">
        <v>460040</v>
      </c>
    </row>
    <row r="20" spans="1:9" ht="21.75" thickBot="1" x14ac:dyDescent="0.4">
      <c r="A20" s="24"/>
      <c r="B20" s="77"/>
      <c r="C20" s="91"/>
      <c r="D20" s="24" t="s">
        <v>290</v>
      </c>
      <c r="E20" s="34">
        <f>+E15+E17-E19</f>
        <v>6344105.46</v>
      </c>
    </row>
    <row r="21" spans="1:9" ht="21.75" thickTop="1" x14ac:dyDescent="0.35">
      <c r="A21" s="24"/>
      <c r="B21" s="89" t="s">
        <v>291</v>
      </c>
      <c r="C21" s="91"/>
      <c r="D21" s="24"/>
      <c r="E21" s="90"/>
    </row>
    <row r="22" spans="1:9" x14ac:dyDescent="0.35">
      <c r="A22" s="24">
        <v>6</v>
      </c>
      <c r="B22" s="77" t="s">
        <v>292</v>
      </c>
      <c r="C22" s="91" t="s">
        <v>293</v>
      </c>
      <c r="D22" s="24" t="s">
        <v>294</v>
      </c>
      <c r="E22" s="30">
        <v>1323000</v>
      </c>
    </row>
    <row r="23" spans="1:9" x14ac:dyDescent="0.35">
      <c r="A23" s="24">
        <v>7</v>
      </c>
      <c r="B23" s="77" t="s">
        <v>295</v>
      </c>
      <c r="C23" s="91" t="s">
        <v>296</v>
      </c>
      <c r="D23" s="24" t="s">
        <v>297</v>
      </c>
      <c r="E23" s="30">
        <v>1323000</v>
      </c>
    </row>
    <row r="24" spans="1:9" x14ac:dyDescent="0.35">
      <c r="A24" s="24">
        <v>8</v>
      </c>
      <c r="B24" s="77" t="s">
        <v>298</v>
      </c>
      <c r="C24" s="91" t="s">
        <v>299</v>
      </c>
      <c r="D24" s="24" t="s">
        <v>300</v>
      </c>
      <c r="E24" s="30">
        <v>1764000</v>
      </c>
    </row>
    <row r="25" spans="1:9" x14ac:dyDescent="0.35">
      <c r="A25" s="24"/>
      <c r="B25" s="77"/>
      <c r="C25" s="91"/>
      <c r="D25" s="24" t="s">
        <v>301</v>
      </c>
      <c r="E25" s="31">
        <v>13230</v>
      </c>
      <c r="I25" s="66">
        <f>+E22+E23+E24-E25</f>
        <v>4396770</v>
      </c>
    </row>
    <row r="26" spans="1:9" x14ac:dyDescent="0.35">
      <c r="A26" s="24"/>
      <c r="B26" s="77"/>
      <c r="C26" s="91"/>
      <c r="D26" s="24" t="s">
        <v>302</v>
      </c>
      <c r="E26" s="33">
        <f>+E22+E23+E24-E25</f>
        <v>4396770</v>
      </c>
    </row>
    <row r="27" spans="1:9" ht="21.75" thickBot="1" x14ac:dyDescent="0.4">
      <c r="A27" s="24"/>
      <c r="B27" s="77"/>
      <c r="C27" s="91"/>
      <c r="D27" s="25" t="s">
        <v>303</v>
      </c>
      <c r="E27" s="34">
        <f>+E26+E20</f>
        <v>10740875.460000001</v>
      </c>
    </row>
    <row r="28" spans="1:9" ht="21.75" thickTop="1" x14ac:dyDescent="0.35">
      <c r="A28" s="40"/>
      <c r="B28" s="81"/>
      <c r="C28" s="82"/>
      <c r="D28" s="40"/>
      <c r="E28" s="95"/>
    </row>
  </sheetData>
  <mergeCells count="7">
    <mergeCell ref="B4:C4"/>
    <mergeCell ref="A4:A5"/>
    <mergeCell ref="D4:D5"/>
    <mergeCell ref="E4:E5"/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M5" sqref="M5"/>
    </sheetView>
  </sheetViews>
  <sheetFormatPr defaultRowHeight="21" x14ac:dyDescent="0.35"/>
  <cols>
    <col min="1" max="6" width="9" style="1"/>
    <col min="7" max="7" width="13.25" style="1" bestFit="1" customWidth="1"/>
    <col min="8" max="8" width="14.5" style="1" bestFit="1" customWidth="1"/>
    <col min="9" max="16384" width="9" style="1"/>
  </cols>
  <sheetData>
    <row r="1" spans="1:8" x14ac:dyDescent="0.35">
      <c r="A1" s="159" t="s">
        <v>0</v>
      </c>
      <c r="B1" s="159"/>
      <c r="C1" s="159"/>
      <c r="D1" s="159"/>
      <c r="E1" s="159"/>
      <c r="F1" s="159"/>
      <c r="G1" s="159"/>
      <c r="H1" s="159"/>
    </row>
    <row r="2" spans="1:8" x14ac:dyDescent="0.35">
      <c r="A2" s="159" t="s">
        <v>304</v>
      </c>
      <c r="B2" s="159"/>
      <c r="C2" s="159"/>
      <c r="D2" s="159"/>
      <c r="E2" s="159"/>
      <c r="F2" s="159"/>
      <c r="G2" s="159"/>
      <c r="H2" s="159"/>
    </row>
    <row r="3" spans="1:8" x14ac:dyDescent="0.35">
      <c r="A3" s="159" t="s">
        <v>305</v>
      </c>
      <c r="B3" s="159"/>
      <c r="C3" s="159"/>
      <c r="D3" s="159"/>
      <c r="E3" s="159"/>
      <c r="F3" s="159"/>
      <c r="G3" s="159"/>
      <c r="H3" s="159"/>
    </row>
    <row r="4" spans="1:8" x14ac:dyDescent="0.35">
      <c r="A4" s="1" t="s">
        <v>306</v>
      </c>
      <c r="G4" s="15"/>
    </row>
    <row r="5" spans="1:8" x14ac:dyDescent="0.35">
      <c r="B5" s="1" t="s">
        <v>307</v>
      </c>
      <c r="G5" s="15">
        <v>4400000</v>
      </c>
    </row>
    <row r="6" spans="1:8" x14ac:dyDescent="0.35">
      <c r="B6" s="1" t="s">
        <v>308</v>
      </c>
      <c r="G6" s="15">
        <v>755000</v>
      </c>
    </row>
    <row r="7" spans="1:8" x14ac:dyDescent="0.35">
      <c r="B7" s="1" t="s">
        <v>309</v>
      </c>
      <c r="G7" s="97">
        <v>2352145.46</v>
      </c>
      <c r="H7" s="15">
        <f>SUM(G5:G7)</f>
        <v>7507145.46</v>
      </c>
    </row>
    <row r="8" spans="1:8" x14ac:dyDescent="0.35">
      <c r="A8" s="2" t="s">
        <v>310</v>
      </c>
      <c r="B8" s="1" t="s">
        <v>311</v>
      </c>
      <c r="G8" s="96"/>
      <c r="H8" s="15">
        <v>2671200</v>
      </c>
    </row>
    <row r="9" spans="1:8" x14ac:dyDescent="0.35">
      <c r="B9" s="1" t="s">
        <v>312</v>
      </c>
      <c r="G9" s="15"/>
      <c r="H9" s="15">
        <v>1780800</v>
      </c>
    </row>
    <row r="10" spans="1:8" x14ac:dyDescent="0.35">
      <c r="B10" s="1" t="s">
        <v>313</v>
      </c>
      <c r="G10" s="15"/>
      <c r="H10" s="15">
        <v>1323000</v>
      </c>
    </row>
    <row r="11" spans="1:8" x14ac:dyDescent="0.35">
      <c r="B11" s="1" t="s">
        <v>314</v>
      </c>
      <c r="G11" s="15"/>
      <c r="H11" s="15">
        <v>1323000</v>
      </c>
    </row>
    <row r="12" spans="1:8" x14ac:dyDescent="0.35">
      <c r="B12" s="1" t="s">
        <v>315</v>
      </c>
      <c r="G12" s="15"/>
      <c r="H12" s="15">
        <v>1764000</v>
      </c>
    </row>
    <row r="13" spans="1:8" ht="21.75" thickBot="1" x14ac:dyDescent="0.4">
      <c r="B13" s="2" t="s">
        <v>316</v>
      </c>
      <c r="H13" s="18">
        <f>SUM(H7:H12)</f>
        <v>16369145.460000001</v>
      </c>
    </row>
    <row r="14" spans="1:8" ht="21.75" thickTop="1" x14ac:dyDescent="0.35">
      <c r="H14" s="15"/>
    </row>
    <row r="15" spans="1:8" x14ac:dyDescent="0.35">
      <c r="H15" s="15"/>
    </row>
    <row r="16" spans="1:8" x14ac:dyDescent="0.35">
      <c r="H16" s="15"/>
    </row>
    <row r="17" spans="8:8" x14ac:dyDescent="0.35">
      <c r="H17" s="15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4" zoomScaleNormal="100" workbookViewId="0">
      <selection activeCell="D9" sqref="D9"/>
    </sheetView>
  </sheetViews>
  <sheetFormatPr defaultRowHeight="21" x14ac:dyDescent="0.35"/>
  <cols>
    <col min="1" max="1" width="6.625" style="1" customWidth="1"/>
    <col min="2" max="2" width="4.375" style="1" customWidth="1"/>
    <col min="3" max="3" width="38.25" style="1" customWidth="1"/>
    <col min="4" max="4" width="12.5" style="1" customWidth="1"/>
    <col min="5" max="5" width="13" style="1" customWidth="1"/>
    <col min="6" max="6" width="2.5" style="1" customWidth="1"/>
    <col min="7" max="7" width="13.375" style="1" customWidth="1"/>
    <col min="8" max="8" width="14.5" style="1" customWidth="1"/>
    <col min="9" max="9" width="13.25" style="1" bestFit="1" customWidth="1"/>
    <col min="10" max="10" width="2.5" style="1" customWidth="1"/>
    <col min="11" max="11" width="14.875" style="1" bestFit="1" customWidth="1"/>
    <col min="12" max="16384" width="9" style="1"/>
  </cols>
  <sheetData>
    <row r="1" spans="1:11" x14ac:dyDescent="0.35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x14ac:dyDescent="0.35">
      <c r="A2" s="159" t="s">
        <v>42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1" x14ac:dyDescent="0.35">
      <c r="A3" s="159" t="s">
        <v>43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1" x14ac:dyDescent="0.35">
      <c r="A4" s="124" t="s">
        <v>404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x14ac:dyDescent="0.35">
      <c r="D5" s="166">
        <v>2561</v>
      </c>
      <c r="E5" s="167"/>
      <c r="F5" s="167"/>
      <c r="G5" s="168"/>
      <c r="H5" s="166">
        <v>2560</v>
      </c>
      <c r="I5" s="167"/>
      <c r="J5" s="167"/>
      <c r="K5" s="168"/>
    </row>
    <row r="6" spans="1:11" x14ac:dyDescent="0.35">
      <c r="A6" s="88" t="s">
        <v>317</v>
      </c>
      <c r="B6" s="98"/>
      <c r="C6" s="98"/>
      <c r="D6" s="75"/>
      <c r="E6" s="98"/>
      <c r="F6" s="98"/>
      <c r="G6" s="101">
        <v>17034188.510000002</v>
      </c>
      <c r="H6" s="116"/>
      <c r="I6" s="98"/>
      <c r="J6" s="98"/>
      <c r="K6" s="101">
        <v>14316645.460000001</v>
      </c>
    </row>
    <row r="7" spans="1:11" x14ac:dyDescent="0.35">
      <c r="A7" s="76"/>
      <c r="B7" s="99" t="s">
        <v>318</v>
      </c>
      <c r="C7" s="99"/>
      <c r="D7" s="117">
        <v>3789958.03</v>
      </c>
      <c r="E7" s="96"/>
      <c r="F7" s="96"/>
      <c r="G7" s="93"/>
      <c r="H7" s="117">
        <v>5474493.8399999999</v>
      </c>
      <c r="I7" s="99"/>
      <c r="J7" s="99"/>
      <c r="K7" s="13"/>
    </row>
    <row r="8" spans="1:11" x14ac:dyDescent="0.35">
      <c r="A8" s="76"/>
      <c r="B8" s="99" t="s">
        <v>319</v>
      </c>
      <c r="C8" s="99"/>
      <c r="D8" s="117"/>
      <c r="E8" s="96"/>
      <c r="F8" s="96"/>
      <c r="G8" s="93"/>
      <c r="H8" s="117"/>
      <c r="I8" s="99"/>
      <c r="J8" s="99"/>
      <c r="K8" s="13"/>
    </row>
    <row r="9" spans="1:11" x14ac:dyDescent="0.35">
      <c r="A9" s="76"/>
      <c r="B9" s="99" t="s">
        <v>320</v>
      </c>
      <c r="C9" s="99"/>
      <c r="D9" s="139" t="s">
        <v>394</v>
      </c>
      <c r="E9" s="96"/>
      <c r="F9" s="96"/>
      <c r="G9" s="93"/>
      <c r="H9" s="139" t="s">
        <v>397</v>
      </c>
      <c r="I9" s="99"/>
      <c r="J9" s="99"/>
      <c r="K9" s="13"/>
    </row>
    <row r="10" spans="1:11" x14ac:dyDescent="0.35">
      <c r="A10" s="113" t="s">
        <v>310</v>
      </c>
      <c r="B10" s="99" t="s">
        <v>321</v>
      </c>
      <c r="C10" s="99"/>
      <c r="D10" s="117"/>
      <c r="E10" s="96">
        <f>+D7+D9</f>
        <v>2842468.5199999996</v>
      </c>
      <c r="F10" s="96"/>
      <c r="G10" s="13"/>
      <c r="H10" s="117"/>
      <c r="I10" s="96">
        <f>+H7+H9</f>
        <v>4105870.38</v>
      </c>
      <c r="J10" s="96"/>
      <c r="K10" s="13"/>
    </row>
    <row r="11" spans="1:11" x14ac:dyDescent="0.35">
      <c r="A11" s="113"/>
      <c r="B11" s="99" t="s">
        <v>322</v>
      </c>
      <c r="C11" s="99"/>
      <c r="D11" s="117"/>
      <c r="E11" s="96">
        <v>28142</v>
      </c>
      <c r="F11" s="96"/>
      <c r="G11" s="13"/>
      <c r="H11" s="117"/>
      <c r="I11" s="96">
        <v>0</v>
      </c>
      <c r="J11" s="96"/>
      <c r="K11" s="13"/>
    </row>
    <row r="12" spans="1:11" x14ac:dyDescent="0.35">
      <c r="A12" s="113"/>
      <c r="B12" s="99" t="s">
        <v>323</v>
      </c>
      <c r="C12" s="99"/>
      <c r="D12" s="117"/>
      <c r="E12" s="96">
        <v>15489.85</v>
      </c>
      <c r="F12" s="96"/>
      <c r="G12" s="13"/>
      <c r="H12" s="117"/>
      <c r="I12" s="96">
        <v>958</v>
      </c>
      <c r="J12" s="96"/>
      <c r="K12" s="13"/>
    </row>
    <row r="13" spans="1:11" x14ac:dyDescent="0.35">
      <c r="A13" s="113"/>
      <c r="B13" s="99" t="s">
        <v>396</v>
      </c>
      <c r="C13" s="99"/>
      <c r="D13" s="117"/>
      <c r="E13" s="96">
        <v>4</v>
      </c>
      <c r="F13" s="96"/>
      <c r="G13" s="13"/>
      <c r="H13" s="117"/>
      <c r="I13" s="96"/>
      <c r="J13" s="96"/>
      <c r="K13" s="13"/>
    </row>
    <row r="14" spans="1:11" x14ac:dyDescent="0.35">
      <c r="A14" s="113"/>
      <c r="B14" s="99" t="s">
        <v>374</v>
      </c>
      <c r="C14" s="99"/>
      <c r="D14" s="117"/>
      <c r="E14" s="96"/>
      <c r="F14" s="96"/>
      <c r="G14" s="13"/>
      <c r="H14" s="117"/>
      <c r="I14" s="96">
        <v>85.54</v>
      </c>
      <c r="J14" s="96"/>
      <c r="K14" s="13"/>
    </row>
    <row r="15" spans="1:11" x14ac:dyDescent="0.35">
      <c r="A15" s="113"/>
      <c r="B15" s="99" t="s">
        <v>375</v>
      </c>
      <c r="C15" s="99"/>
      <c r="D15" s="117"/>
      <c r="E15" s="96">
        <v>0</v>
      </c>
      <c r="F15" s="96"/>
      <c r="G15" s="115">
        <f>+E10+E11+E12+E13</f>
        <v>2886104.3699999996</v>
      </c>
      <c r="H15" s="117"/>
      <c r="I15" s="96">
        <v>0.75</v>
      </c>
      <c r="J15" s="96"/>
      <c r="K15" s="115"/>
    </row>
    <row r="16" spans="1:11" x14ac:dyDescent="0.35">
      <c r="A16" s="113" t="s">
        <v>324</v>
      </c>
      <c r="B16" s="99" t="s">
        <v>325</v>
      </c>
      <c r="C16" s="99"/>
      <c r="D16" s="117"/>
      <c r="E16" s="136" t="s">
        <v>395</v>
      </c>
      <c r="F16" s="135"/>
      <c r="G16" s="137" t="str">
        <f>+E16</f>
        <v>(1,114,065.00)</v>
      </c>
      <c r="H16" s="117"/>
      <c r="I16" s="135" t="s">
        <v>398</v>
      </c>
      <c r="J16" s="135"/>
      <c r="K16" s="140"/>
    </row>
    <row r="17" spans="1:11" x14ac:dyDescent="0.35">
      <c r="A17" s="76"/>
      <c r="B17" s="99" t="s">
        <v>376</v>
      </c>
      <c r="C17" s="99"/>
      <c r="D17" s="117"/>
      <c r="E17" s="96"/>
      <c r="F17" s="96"/>
      <c r="G17" s="93"/>
      <c r="H17" s="117"/>
      <c r="I17" s="135" t="s">
        <v>399</v>
      </c>
      <c r="J17" s="135"/>
      <c r="K17" s="140"/>
    </row>
    <row r="18" spans="1:11" x14ac:dyDescent="0.35">
      <c r="A18" s="76"/>
      <c r="B18" s="99" t="s">
        <v>377</v>
      </c>
      <c r="C18" s="99"/>
      <c r="D18" s="117"/>
      <c r="E18" s="96"/>
      <c r="F18" s="96"/>
      <c r="G18" s="93"/>
      <c r="H18" s="96"/>
      <c r="I18" s="136" t="s">
        <v>400</v>
      </c>
      <c r="J18" s="135"/>
      <c r="K18" s="95">
        <f>+I10+I12+I14+I15+I16+I17+I18</f>
        <v>2717543.05</v>
      </c>
    </row>
    <row r="19" spans="1:11" ht="21.75" thickBot="1" x14ac:dyDescent="0.4">
      <c r="A19" s="113" t="s">
        <v>326</v>
      </c>
      <c r="B19" s="99"/>
      <c r="C19" s="99"/>
      <c r="D19" s="117"/>
      <c r="E19" s="96"/>
      <c r="F19" s="96"/>
      <c r="G19" s="138">
        <f>+G6+G15+G16</f>
        <v>18806227.880000003</v>
      </c>
      <c r="H19" s="117"/>
      <c r="I19" s="99"/>
      <c r="J19" s="99"/>
      <c r="K19" s="118">
        <f>SUM(K6:K18)</f>
        <v>17034188.510000002</v>
      </c>
    </row>
    <row r="20" spans="1:11" ht="21.75" thickTop="1" x14ac:dyDescent="0.35">
      <c r="A20" s="102"/>
      <c r="B20" s="100"/>
      <c r="C20" s="100"/>
      <c r="D20" s="114"/>
      <c r="E20" s="97"/>
      <c r="F20" s="97"/>
      <c r="G20" s="120"/>
      <c r="H20" s="114"/>
      <c r="I20" s="100"/>
      <c r="J20" s="100"/>
      <c r="K20" s="119"/>
    </row>
    <row r="21" spans="1:11" ht="21.75" thickTop="1" x14ac:dyDescent="0.35">
      <c r="A21" s="2" t="s">
        <v>327</v>
      </c>
      <c r="D21" s="15"/>
      <c r="E21" s="15"/>
      <c r="F21" s="15"/>
      <c r="G21" s="15"/>
      <c r="H21" s="35" t="s">
        <v>378</v>
      </c>
    </row>
    <row r="22" spans="1:11" x14ac:dyDescent="0.35">
      <c r="B22" s="1" t="s">
        <v>328</v>
      </c>
      <c r="D22" s="15"/>
      <c r="E22" s="15"/>
      <c r="F22" s="15"/>
      <c r="G22" s="15">
        <v>3152903.18</v>
      </c>
      <c r="H22" s="15"/>
      <c r="K22" s="15">
        <v>2754474.44</v>
      </c>
    </row>
    <row r="23" spans="1:11" x14ac:dyDescent="0.35">
      <c r="B23" s="1" t="s">
        <v>329</v>
      </c>
      <c r="D23" s="15"/>
      <c r="E23" s="15"/>
      <c r="F23" s="15"/>
      <c r="G23" s="15">
        <v>152941.20000000001</v>
      </c>
      <c r="H23" s="15"/>
      <c r="K23" s="15">
        <v>139642.1</v>
      </c>
    </row>
    <row r="24" spans="1:11" x14ac:dyDescent="0.35">
      <c r="B24" s="1" t="s">
        <v>330</v>
      </c>
      <c r="G24" s="15">
        <v>198481</v>
      </c>
      <c r="H24" s="15"/>
      <c r="K24" s="15">
        <v>215247</v>
      </c>
    </row>
    <row r="25" spans="1:11" x14ac:dyDescent="0.35">
      <c r="B25" s="1" t="s">
        <v>331</v>
      </c>
      <c r="E25" s="66"/>
      <c r="F25" s="66"/>
      <c r="G25" s="15">
        <v>5628270</v>
      </c>
      <c r="H25" s="15"/>
      <c r="K25" s="15">
        <v>5615040</v>
      </c>
    </row>
    <row r="26" spans="1:11" x14ac:dyDescent="0.35">
      <c r="B26" s="1" t="s">
        <v>332</v>
      </c>
      <c r="G26" s="15"/>
      <c r="H26" s="15"/>
      <c r="K26" s="15"/>
    </row>
    <row r="27" spans="1:11" x14ac:dyDescent="0.35">
      <c r="B27" s="1" t="s">
        <v>333</v>
      </c>
      <c r="G27" s="15">
        <v>9673632.5</v>
      </c>
      <c r="H27" s="15"/>
      <c r="K27" s="15">
        <v>8309784.9699999997</v>
      </c>
    </row>
    <row r="28" spans="1:11" ht="21.75" thickBot="1" x14ac:dyDescent="0.4">
      <c r="G28" s="18">
        <f>SUM(G22:G27)</f>
        <v>18806227.880000003</v>
      </c>
      <c r="H28" s="15"/>
      <c r="K28" s="18">
        <f>SUM(K22:K27)</f>
        <v>17034188.509999998</v>
      </c>
    </row>
    <row r="29" spans="1:11" ht="21.75" thickTop="1" x14ac:dyDescent="0.35">
      <c r="G29" s="15"/>
      <c r="H29" s="15"/>
      <c r="K29" s="15"/>
    </row>
    <row r="30" spans="1:11" x14ac:dyDescent="0.35">
      <c r="G30" s="15"/>
      <c r="H30" s="15"/>
    </row>
  </sheetData>
  <mergeCells count="5">
    <mergeCell ref="A1:K1"/>
    <mergeCell ref="A2:K2"/>
    <mergeCell ref="A3:K3"/>
    <mergeCell ref="D5:G5"/>
    <mergeCell ref="H5:K5"/>
  </mergeCells>
  <pageMargins left="0.31496062992125984" right="0.31496062992125984" top="0.35433070866141736" bottom="0.15748031496062992" header="0.31496062992125984" footer="0.31496062992125984"/>
  <pageSetup paperSize="9" scale="94" orientation="landscape" r:id="rId1"/>
  <rowBreaks count="1" manualBreakCount="1">
    <brk id="28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30" zoomScaleNormal="100" workbookViewId="0">
      <selection activeCell="A32" sqref="A32"/>
    </sheetView>
  </sheetViews>
  <sheetFormatPr defaultRowHeight="21" x14ac:dyDescent="0.35"/>
  <cols>
    <col min="1" max="1" width="16.25" style="1" customWidth="1"/>
    <col min="2" max="2" width="30.125" style="1" customWidth="1"/>
    <col min="3" max="3" width="39.375" style="1" customWidth="1"/>
    <col min="4" max="6" width="12.75" style="1" customWidth="1"/>
    <col min="7" max="8" width="10.125" style="1" customWidth="1"/>
    <col min="9" max="16384" width="9" style="1"/>
  </cols>
  <sheetData>
    <row r="1" spans="1:8" x14ac:dyDescent="0.35">
      <c r="A1" s="159" t="s">
        <v>0</v>
      </c>
      <c r="B1" s="159"/>
      <c r="C1" s="159"/>
      <c r="D1" s="159"/>
      <c r="E1" s="159"/>
      <c r="F1" s="159"/>
      <c r="G1" s="159"/>
      <c r="H1" s="159"/>
    </row>
    <row r="2" spans="1:8" x14ac:dyDescent="0.35">
      <c r="A2" s="159" t="s">
        <v>42</v>
      </c>
      <c r="B2" s="159"/>
      <c r="C2" s="159"/>
      <c r="D2" s="159"/>
      <c r="E2" s="159"/>
      <c r="F2" s="159"/>
      <c r="G2" s="159"/>
      <c r="H2" s="159"/>
    </row>
    <row r="3" spans="1:8" x14ac:dyDescent="0.35">
      <c r="A3" s="159" t="s">
        <v>43</v>
      </c>
      <c r="B3" s="159"/>
      <c r="C3" s="159"/>
      <c r="D3" s="159"/>
      <c r="E3" s="159"/>
      <c r="F3" s="159"/>
      <c r="G3" s="159"/>
      <c r="H3" s="159"/>
    </row>
    <row r="4" spans="1:8" x14ac:dyDescent="0.35">
      <c r="A4" s="2" t="s">
        <v>411</v>
      </c>
      <c r="B4" s="2"/>
      <c r="C4" s="2"/>
      <c r="D4" s="2"/>
      <c r="E4" s="2"/>
      <c r="F4" s="2"/>
      <c r="G4" s="2"/>
      <c r="H4" s="2"/>
    </row>
    <row r="5" spans="1:8" x14ac:dyDescent="0.35">
      <c r="A5" s="2" t="s">
        <v>17</v>
      </c>
      <c r="B5" s="2"/>
      <c r="C5" s="2"/>
      <c r="D5" s="2"/>
      <c r="E5" s="2"/>
      <c r="F5" s="2"/>
      <c r="G5" s="2"/>
      <c r="H5" s="2"/>
    </row>
    <row r="6" spans="1:8" x14ac:dyDescent="0.35">
      <c r="A6" s="181" t="s">
        <v>186</v>
      </c>
      <c r="B6" s="181" t="s">
        <v>187</v>
      </c>
      <c r="C6" s="181" t="s">
        <v>188</v>
      </c>
      <c r="D6" s="103" t="s">
        <v>334</v>
      </c>
      <c r="E6" s="181" t="s">
        <v>336</v>
      </c>
      <c r="F6" s="181" t="s">
        <v>337</v>
      </c>
      <c r="G6" s="181" t="s">
        <v>338</v>
      </c>
      <c r="H6" s="181" t="s">
        <v>339</v>
      </c>
    </row>
    <row r="7" spans="1:8" x14ac:dyDescent="0.35">
      <c r="A7" s="182"/>
      <c r="B7" s="182"/>
      <c r="C7" s="182"/>
      <c r="D7" s="104" t="s">
        <v>335</v>
      </c>
      <c r="E7" s="182"/>
      <c r="F7" s="182"/>
      <c r="G7" s="182"/>
      <c r="H7" s="182"/>
    </row>
    <row r="8" spans="1:8" x14ac:dyDescent="0.35">
      <c r="A8" s="23" t="s">
        <v>340</v>
      </c>
      <c r="B8" s="23" t="s">
        <v>341</v>
      </c>
      <c r="C8" s="23" t="s">
        <v>342</v>
      </c>
      <c r="D8" s="38">
        <v>649565</v>
      </c>
      <c r="E8" s="38">
        <v>649565</v>
      </c>
      <c r="F8" s="38">
        <v>649565</v>
      </c>
      <c r="G8" s="38">
        <v>0</v>
      </c>
      <c r="H8" s="38">
        <v>0</v>
      </c>
    </row>
    <row r="9" spans="1:8" x14ac:dyDescent="0.35">
      <c r="A9" s="24"/>
      <c r="B9" s="24"/>
      <c r="C9" s="24" t="s">
        <v>343</v>
      </c>
      <c r="D9" s="30"/>
      <c r="E9" s="30"/>
      <c r="F9" s="30"/>
      <c r="G9" s="30"/>
      <c r="H9" s="30"/>
    </row>
    <row r="10" spans="1:8" x14ac:dyDescent="0.35">
      <c r="A10" s="24"/>
      <c r="B10" s="24"/>
      <c r="C10" s="24"/>
      <c r="D10" s="30"/>
      <c r="E10" s="30"/>
      <c r="F10" s="30"/>
      <c r="G10" s="30"/>
      <c r="H10" s="30"/>
    </row>
    <row r="11" spans="1:8" x14ac:dyDescent="0.35">
      <c r="A11" s="24" t="s">
        <v>344</v>
      </c>
      <c r="B11" s="24" t="s">
        <v>345</v>
      </c>
      <c r="C11" s="24" t="s">
        <v>347</v>
      </c>
      <c r="D11" s="30">
        <v>137000</v>
      </c>
      <c r="E11" s="30">
        <v>137000</v>
      </c>
      <c r="F11" s="30">
        <v>137000</v>
      </c>
      <c r="G11" s="30">
        <v>0</v>
      </c>
      <c r="H11" s="30">
        <v>0</v>
      </c>
    </row>
    <row r="12" spans="1:8" x14ac:dyDescent="0.35">
      <c r="A12" s="24"/>
      <c r="B12" s="24" t="s">
        <v>346</v>
      </c>
      <c r="C12" s="24" t="s">
        <v>348</v>
      </c>
      <c r="D12" s="30"/>
      <c r="E12" s="30"/>
      <c r="F12" s="30"/>
      <c r="G12" s="30"/>
      <c r="H12" s="30"/>
    </row>
    <row r="13" spans="1:8" x14ac:dyDescent="0.35">
      <c r="A13" s="24"/>
      <c r="B13" s="24"/>
      <c r="C13" s="24"/>
      <c r="D13" s="30"/>
      <c r="E13" s="30"/>
      <c r="F13" s="30"/>
      <c r="G13" s="30"/>
      <c r="H13" s="30"/>
    </row>
    <row r="14" spans="1:8" x14ac:dyDescent="0.35">
      <c r="A14" s="24"/>
      <c r="B14" s="24" t="s">
        <v>345</v>
      </c>
      <c r="C14" s="24" t="s">
        <v>349</v>
      </c>
      <c r="D14" s="30">
        <v>297000</v>
      </c>
      <c r="E14" s="30">
        <v>297000</v>
      </c>
      <c r="F14" s="30">
        <v>297000</v>
      </c>
      <c r="G14" s="30">
        <v>0</v>
      </c>
      <c r="H14" s="30">
        <v>0</v>
      </c>
    </row>
    <row r="15" spans="1:8" x14ac:dyDescent="0.35">
      <c r="A15" s="24"/>
      <c r="B15" s="24" t="s">
        <v>346</v>
      </c>
      <c r="C15" s="24"/>
      <c r="D15" s="30"/>
      <c r="E15" s="30"/>
      <c r="F15" s="30"/>
      <c r="G15" s="30"/>
      <c r="H15" s="30"/>
    </row>
    <row r="16" spans="1:8" x14ac:dyDescent="0.35">
      <c r="A16" s="24"/>
      <c r="B16" s="24"/>
      <c r="C16" s="24"/>
      <c r="D16" s="30"/>
      <c r="E16" s="30"/>
      <c r="F16" s="30"/>
      <c r="G16" s="30"/>
      <c r="H16" s="30"/>
    </row>
    <row r="17" spans="1:8" x14ac:dyDescent="0.35">
      <c r="A17" s="24" t="s">
        <v>195</v>
      </c>
      <c r="B17" s="24" t="s">
        <v>350</v>
      </c>
      <c r="C17" s="24" t="s">
        <v>351</v>
      </c>
      <c r="D17" s="30">
        <v>11000</v>
      </c>
      <c r="E17" s="30">
        <v>11000</v>
      </c>
      <c r="F17" s="30">
        <v>11000</v>
      </c>
      <c r="G17" s="30">
        <v>0</v>
      </c>
      <c r="H17" s="30">
        <v>0</v>
      </c>
    </row>
    <row r="18" spans="1:8" x14ac:dyDescent="0.35">
      <c r="A18" s="24"/>
      <c r="B18" s="24"/>
      <c r="C18" s="24"/>
      <c r="D18" s="30"/>
      <c r="E18" s="30"/>
      <c r="F18" s="30"/>
      <c r="G18" s="30"/>
      <c r="H18" s="30"/>
    </row>
    <row r="19" spans="1:8" x14ac:dyDescent="0.35">
      <c r="A19" s="24"/>
      <c r="B19" s="24" t="s">
        <v>350</v>
      </c>
      <c r="C19" s="24" t="s">
        <v>352</v>
      </c>
      <c r="D19" s="30">
        <v>19500</v>
      </c>
      <c r="E19" s="30">
        <v>19500</v>
      </c>
      <c r="F19" s="30">
        <v>19500</v>
      </c>
      <c r="G19" s="30">
        <v>0</v>
      </c>
      <c r="H19" s="30">
        <v>0</v>
      </c>
    </row>
    <row r="20" spans="1:8" x14ac:dyDescent="0.35">
      <c r="A20" s="24"/>
      <c r="B20" s="24"/>
      <c r="C20" s="24"/>
      <c r="D20" s="30"/>
      <c r="E20" s="30"/>
      <c r="F20" s="30"/>
      <c r="G20" s="30"/>
      <c r="H20" s="30"/>
    </row>
    <row r="21" spans="1:8" x14ac:dyDescent="0.35">
      <c r="A21" s="24"/>
      <c r="B21" s="24"/>
      <c r="C21" s="24"/>
      <c r="D21" s="30"/>
      <c r="E21" s="30"/>
      <c r="F21" s="30"/>
      <c r="G21" s="30"/>
      <c r="H21" s="30"/>
    </row>
    <row r="22" spans="1:8" x14ac:dyDescent="0.35">
      <c r="A22" s="24"/>
      <c r="B22" s="24"/>
      <c r="C22" s="24"/>
      <c r="D22" s="30"/>
      <c r="E22" s="30"/>
      <c r="F22" s="30"/>
      <c r="G22" s="30"/>
      <c r="H22" s="30"/>
    </row>
    <row r="23" spans="1:8" x14ac:dyDescent="0.35">
      <c r="A23" s="28"/>
      <c r="B23" s="28"/>
      <c r="C23" s="28"/>
      <c r="D23" s="31"/>
      <c r="E23" s="31"/>
      <c r="F23" s="31"/>
      <c r="G23" s="31"/>
      <c r="H23" s="31"/>
    </row>
    <row r="24" spans="1:8" ht="21.75" thickBot="1" x14ac:dyDescent="0.4">
      <c r="A24" s="8"/>
      <c r="B24" s="8"/>
      <c r="C24" s="8"/>
      <c r="D24" s="34">
        <f>SUM(D8:D23)</f>
        <v>1114065</v>
      </c>
      <c r="E24" s="34">
        <f t="shared" ref="E24" si="0">SUM(E8:E23)</f>
        <v>1114065</v>
      </c>
      <c r="F24" s="34">
        <f>SUM(F8:F23)</f>
        <v>1114065</v>
      </c>
      <c r="G24" s="71"/>
      <c r="H24" s="71"/>
    </row>
    <row r="25" spans="1:8" ht="21.75" thickTop="1" x14ac:dyDescent="0.35">
      <c r="A25" s="99"/>
      <c r="B25" s="99"/>
      <c r="C25" s="99"/>
      <c r="D25" s="122"/>
      <c r="E25" s="122"/>
      <c r="F25" s="122"/>
      <c r="G25" s="96"/>
      <c r="H25" s="96"/>
    </row>
    <row r="26" spans="1:8" x14ac:dyDescent="0.35">
      <c r="A26" s="99"/>
      <c r="B26" s="99"/>
      <c r="C26" s="99"/>
      <c r="D26" s="122"/>
      <c r="E26" s="122"/>
      <c r="F26" s="122"/>
      <c r="G26" s="96"/>
      <c r="H26" s="96"/>
    </row>
    <row r="27" spans="1:8" x14ac:dyDescent="0.35">
      <c r="A27" s="99"/>
      <c r="B27" s="99"/>
      <c r="C27" s="99"/>
      <c r="D27" s="122"/>
      <c r="E27" s="122"/>
      <c r="F27" s="122"/>
      <c r="G27" s="96"/>
      <c r="H27" s="96"/>
    </row>
    <row r="28" spans="1:8" x14ac:dyDescent="0.35">
      <c r="A28" s="159" t="s">
        <v>0</v>
      </c>
      <c r="B28" s="159"/>
      <c r="C28" s="159"/>
      <c r="D28" s="159"/>
      <c r="E28" s="159"/>
      <c r="F28" s="159"/>
      <c r="G28" s="159"/>
      <c r="H28" s="159"/>
    </row>
    <row r="29" spans="1:8" x14ac:dyDescent="0.35">
      <c r="A29" s="159" t="s">
        <v>42</v>
      </c>
      <c r="B29" s="159"/>
      <c r="C29" s="159"/>
      <c r="D29" s="159"/>
      <c r="E29" s="159"/>
      <c r="F29" s="159"/>
      <c r="G29" s="159"/>
      <c r="H29" s="159"/>
    </row>
    <row r="30" spans="1:8" x14ac:dyDescent="0.35">
      <c r="A30" s="159" t="s">
        <v>43</v>
      </c>
      <c r="B30" s="159"/>
      <c r="C30" s="159"/>
      <c r="D30" s="159"/>
      <c r="E30" s="159"/>
      <c r="F30" s="159"/>
      <c r="G30" s="159"/>
      <c r="H30" s="159"/>
    </row>
    <row r="31" spans="1:8" x14ac:dyDescent="0.35">
      <c r="A31" s="2" t="s">
        <v>411</v>
      </c>
      <c r="B31" s="2"/>
      <c r="C31" s="2"/>
      <c r="D31" s="2"/>
      <c r="E31" s="2"/>
      <c r="F31" s="2"/>
      <c r="G31" s="2"/>
      <c r="H31" s="2"/>
    </row>
    <row r="32" spans="1:8" x14ac:dyDescent="0.35">
      <c r="A32" s="2" t="s">
        <v>88</v>
      </c>
      <c r="B32" s="2"/>
      <c r="C32" s="2"/>
      <c r="D32" s="2"/>
      <c r="E32" s="2"/>
      <c r="F32" s="2"/>
      <c r="G32" s="2"/>
      <c r="H32" s="2"/>
    </row>
    <row r="33" spans="1:8" x14ac:dyDescent="0.35">
      <c r="A33" s="181" t="s">
        <v>186</v>
      </c>
      <c r="B33" s="181" t="s">
        <v>187</v>
      </c>
      <c r="C33" s="181" t="s">
        <v>188</v>
      </c>
      <c r="D33" s="103" t="s">
        <v>334</v>
      </c>
      <c r="E33" s="181" t="s">
        <v>336</v>
      </c>
      <c r="F33" s="181" t="s">
        <v>337</v>
      </c>
      <c r="G33" s="181" t="s">
        <v>338</v>
      </c>
      <c r="H33" s="181" t="s">
        <v>339</v>
      </c>
    </row>
    <row r="34" spans="1:8" x14ac:dyDescent="0.35">
      <c r="A34" s="182"/>
      <c r="B34" s="182"/>
      <c r="C34" s="182"/>
      <c r="D34" s="104" t="s">
        <v>335</v>
      </c>
      <c r="E34" s="182"/>
      <c r="F34" s="182"/>
      <c r="G34" s="182"/>
      <c r="H34" s="182"/>
    </row>
    <row r="35" spans="1:8" x14ac:dyDescent="0.35">
      <c r="A35" s="23" t="s">
        <v>203</v>
      </c>
      <c r="B35" s="23" t="s">
        <v>379</v>
      </c>
      <c r="C35" s="23" t="s">
        <v>381</v>
      </c>
      <c r="D35" s="38">
        <v>549000</v>
      </c>
      <c r="E35" s="38">
        <v>549000</v>
      </c>
      <c r="F35" s="38">
        <v>549000</v>
      </c>
      <c r="G35" s="38">
        <v>0</v>
      </c>
      <c r="H35" s="38">
        <v>0</v>
      </c>
    </row>
    <row r="36" spans="1:8" x14ac:dyDescent="0.35">
      <c r="A36" s="24"/>
      <c r="B36" s="24" t="s">
        <v>380</v>
      </c>
      <c r="C36" s="24" t="s">
        <v>382</v>
      </c>
      <c r="D36" s="30"/>
      <c r="E36" s="30"/>
      <c r="F36" s="30"/>
      <c r="G36" s="30"/>
      <c r="H36" s="30"/>
    </row>
    <row r="37" spans="1:8" x14ac:dyDescent="0.35">
      <c r="A37" s="24"/>
      <c r="B37" s="24"/>
      <c r="C37" s="24"/>
      <c r="D37" s="30"/>
      <c r="E37" s="30"/>
      <c r="F37" s="30"/>
      <c r="G37" s="30"/>
      <c r="H37" s="30"/>
    </row>
    <row r="38" spans="1:8" x14ac:dyDescent="0.35">
      <c r="A38" s="24" t="s">
        <v>344</v>
      </c>
      <c r="B38" s="24" t="s">
        <v>361</v>
      </c>
      <c r="C38" s="24" t="s">
        <v>383</v>
      </c>
      <c r="D38" s="30">
        <v>829000</v>
      </c>
      <c r="E38" s="30">
        <v>827000</v>
      </c>
      <c r="F38" s="30">
        <v>827000</v>
      </c>
      <c r="G38" s="30">
        <v>0</v>
      </c>
      <c r="H38" s="30">
        <v>0</v>
      </c>
    </row>
    <row r="39" spans="1:8" x14ac:dyDescent="0.35">
      <c r="A39" s="24"/>
      <c r="B39" s="24"/>
      <c r="C39" s="24" t="s">
        <v>384</v>
      </c>
      <c r="D39" s="30"/>
      <c r="E39" s="30"/>
      <c r="F39" s="30"/>
      <c r="G39" s="30"/>
      <c r="H39" s="30"/>
    </row>
    <row r="40" spans="1:8" x14ac:dyDescent="0.35">
      <c r="A40" s="24"/>
      <c r="B40" s="24"/>
      <c r="C40" s="24"/>
      <c r="D40" s="30"/>
      <c r="E40" s="30"/>
      <c r="F40" s="30"/>
      <c r="G40" s="30"/>
      <c r="H40" s="30"/>
    </row>
    <row r="41" spans="1:8" x14ac:dyDescent="0.35">
      <c r="A41" s="24"/>
      <c r="B41" s="24"/>
      <c r="C41" s="24"/>
      <c r="D41" s="30"/>
      <c r="E41" s="30"/>
      <c r="F41" s="30"/>
      <c r="G41" s="30"/>
      <c r="H41" s="30"/>
    </row>
    <row r="42" spans="1:8" x14ac:dyDescent="0.35">
      <c r="A42" s="24"/>
      <c r="B42" s="24"/>
      <c r="C42" s="24"/>
      <c r="D42" s="30"/>
      <c r="E42" s="30"/>
      <c r="F42" s="30"/>
      <c r="G42" s="30">
        <v>0</v>
      </c>
      <c r="H42" s="30">
        <v>0</v>
      </c>
    </row>
    <row r="43" spans="1:8" x14ac:dyDescent="0.35">
      <c r="A43" s="24"/>
      <c r="B43" s="24"/>
      <c r="C43" s="24"/>
      <c r="D43" s="30"/>
      <c r="E43" s="30"/>
      <c r="F43" s="30"/>
      <c r="G43" s="30"/>
      <c r="H43" s="30"/>
    </row>
    <row r="44" spans="1:8" x14ac:dyDescent="0.35">
      <c r="A44" s="24"/>
      <c r="B44" s="24"/>
      <c r="C44" s="24"/>
      <c r="D44" s="30"/>
      <c r="E44" s="30"/>
      <c r="F44" s="30"/>
      <c r="G44" s="30"/>
      <c r="H44" s="30"/>
    </row>
    <row r="45" spans="1:8" x14ac:dyDescent="0.35">
      <c r="A45" s="24"/>
      <c r="B45" s="24"/>
      <c r="C45" s="24"/>
      <c r="D45" s="30"/>
      <c r="E45" s="30"/>
      <c r="F45" s="30"/>
      <c r="G45" s="30"/>
      <c r="H45" s="30"/>
    </row>
    <row r="46" spans="1:8" x14ac:dyDescent="0.35">
      <c r="A46" s="28"/>
      <c r="B46" s="28"/>
      <c r="C46" s="28"/>
      <c r="D46" s="31"/>
      <c r="E46" s="31"/>
      <c r="F46" s="31"/>
      <c r="G46" s="31"/>
      <c r="H46" s="31"/>
    </row>
    <row r="47" spans="1:8" ht="21.75" thickBot="1" x14ac:dyDescent="0.4">
      <c r="A47" s="8"/>
      <c r="B47" s="8"/>
      <c r="C47" s="8"/>
      <c r="D47" s="34">
        <f>SUM(D35:D46)</f>
        <v>1378000</v>
      </c>
      <c r="E47" s="34">
        <f t="shared" ref="E47" si="1">SUM(E35:E46)</f>
        <v>1376000</v>
      </c>
      <c r="F47" s="34">
        <f>SUM(F35:F46)</f>
        <v>1376000</v>
      </c>
      <c r="G47" s="71"/>
      <c r="H47" s="71"/>
    </row>
    <row r="48" spans="1:8" ht="21.75" thickTop="1" x14ac:dyDescent="0.35"/>
  </sheetData>
  <mergeCells count="20">
    <mergeCell ref="H6:H7"/>
    <mergeCell ref="A1:H1"/>
    <mergeCell ref="A2:H2"/>
    <mergeCell ref="A3:H3"/>
    <mergeCell ref="A6:A7"/>
    <mergeCell ref="B6:B7"/>
    <mergeCell ref="C6:C7"/>
    <mergeCell ref="E6:E7"/>
    <mergeCell ref="F6:F7"/>
    <mergeCell ref="G6:G7"/>
    <mergeCell ref="A28:H28"/>
    <mergeCell ref="A29:H29"/>
    <mergeCell ref="A30:H30"/>
    <mergeCell ref="A33:A34"/>
    <mergeCell ref="B33:B34"/>
    <mergeCell ref="C33:C34"/>
    <mergeCell ref="E33:E34"/>
    <mergeCell ref="F33:F34"/>
    <mergeCell ref="G33:G34"/>
    <mergeCell ref="H33:H34"/>
  </mergeCells>
  <pageMargins left="0.7" right="0.7" top="0.75" bottom="0.75" header="0.3" footer="0.3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>
      <selection activeCell="G7" sqref="G7"/>
    </sheetView>
  </sheetViews>
  <sheetFormatPr defaultRowHeight="21" x14ac:dyDescent="0.35"/>
  <cols>
    <col min="1" max="6" width="9" style="1"/>
    <col min="7" max="7" width="14.75" style="1" bestFit="1" customWidth="1"/>
    <col min="8" max="16384" width="9" style="1"/>
  </cols>
  <sheetData>
    <row r="1" spans="1:12" x14ac:dyDescent="0.35">
      <c r="A1" s="158" t="s">
        <v>0</v>
      </c>
      <c r="B1" s="158"/>
      <c r="C1" s="158"/>
      <c r="D1" s="158"/>
      <c r="E1" s="158"/>
      <c r="F1" s="158"/>
      <c r="G1" s="158"/>
    </row>
    <row r="2" spans="1:12" x14ac:dyDescent="0.35">
      <c r="A2" s="158" t="s">
        <v>30</v>
      </c>
      <c r="B2" s="158"/>
      <c r="C2" s="158"/>
      <c r="D2" s="158"/>
      <c r="E2" s="158"/>
      <c r="F2" s="158"/>
      <c r="G2" s="158"/>
    </row>
    <row r="3" spans="1:12" x14ac:dyDescent="0.35">
      <c r="A3" s="158" t="s">
        <v>353</v>
      </c>
      <c r="B3" s="158"/>
      <c r="C3" s="158"/>
      <c r="D3" s="158"/>
      <c r="E3" s="158"/>
      <c r="F3" s="158"/>
      <c r="G3" s="158"/>
    </row>
    <row r="4" spans="1:12" x14ac:dyDescent="0.35">
      <c r="A4" s="1" t="s">
        <v>354</v>
      </c>
      <c r="G4" s="15">
        <v>12834432.18</v>
      </c>
    </row>
    <row r="5" spans="1:12" x14ac:dyDescent="0.35">
      <c r="A5" s="2" t="s">
        <v>310</v>
      </c>
      <c r="B5" s="1" t="s">
        <v>355</v>
      </c>
      <c r="G5" s="15"/>
    </row>
    <row r="6" spans="1:12" x14ac:dyDescent="0.35">
      <c r="B6" s="1" t="s">
        <v>356</v>
      </c>
      <c r="G6" s="15">
        <v>947489.51</v>
      </c>
    </row>
    <row r="7" spans="1:12" ht="21.75" thickBot="1" x14ac:dyDescent="0.4">
      <c r="A7" s="1" t="s">
        <v>357</v>
      </c>
      <c r="G7" s="18">
        <f>SUM(G4:G6)</f>
        <v>13781921.689999999</v>
      </c>
    </row>
    <row r="8" spans="1:12" ht="21.75" thickTop="1" x14ac:dyDescent="0.35">
      <c r="G8" s="15"/>
      <c r="L8" s="2"/>
    </row>
    <row r="9" spans="1:12" x14ac:dyDescent="0.35">
      <c r="G9" s="15"/>
    </row>
    <row r="10" spans="1:12" x14ac:dyDescent="0.35">
      <c r="G10" s="15"/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6" zoomScaleNormal="100" workbookViewId="0">
      <selection activeCell="E22" sqref="E22"/>
    </sheetView>
  </sheetViews>
  <sheetFormatPr defaultRowHeight="23.25" x14ac:dyDescent="0.35"/>
  <cols>
    <col min="1" max="1" width="35.625" style="147" customWidth="1"/>
    <col min="2" max="2" width="46.75" style="147" customWidth="1"/>
    <col min="3" max="3" width="25.125" style="147" customWidth="1"/>
    <col min="4" max="4" width="13.875" style="147" customWidth="1"/>
    <col min="5" max="5" width="31" style="144" customWidth="1"/>
    <col min="6" max="6" width="11.25" style="148" customWidth="1"/>
    <col min="7" max="7" width="10.625" style="148" customWidth="1"/>
    <col min="8" max="8" width="11.25" style="148" customWidth="1"/>
    <col min="9" max="9" width="14" style="144" customWidth="1"/>
    <col min="10" max="16384" width="9" style="144"/>
  </cols>
  <sheetData>
    <row r="1" spans="1:9" x14ac:dyDescent="0.35">
      <c r="A1" s="185" t="s">
        <v>0</v>
      </c>
      <c r="B1" s="185"/>
      <c r="C1" s="185"/>
      <c r="D1" s="143"/>
      <c r="E1" s="143"/>
      <c r="F1" s="143"/>
      <c r="G1" s="143"/>
      <c r="H1" s="143"/>
      <c r="I1" s="143"/>
    </row>
    <row r="2" spans="1:9" x14ac:dyDescent="0.35">
      <c r="A2" s="185" t="s">
        <v>390</v>
      </c>
      <c r="B2" s="185"/>
      <c r="C2" s="185"/>
      <c r="D2" s="145"/>
      <c r="E2" s="145"/>
      <c r="F2" s="145"/>
      <c r="G2" s="145"/>
      <c r="H2" s="145"/>
      <c r="I2" s="145"/>
    </row>
    <row r="3" spans="1:9" x14ac:dyDescent="0.35">
      <c r="A3" s="185" t="s">
        <v>391</v>
      </c>
      <c r="B3" s="185"/>
      <c r="C3" s="185"/>
      <c r="D3" s="145"/>
      <c r="E3" s="145"/>
      <c r="F3" s="145"/>
      <c r="G3" s="145"/>
      <c r="H3" s="145"/>
      <c r="I3" s="145"/>
    </row>
    <row r="4" spans="1:9" x14ac:dyDescent="0.35">
      <c r="A4" s="146" t="s">
        <v>410</v>
      </c>
    </row>
    <row r="5" spans="1:9" x14ac:dyDescent="0.35">
      <c r="A5" s="146" t="s">
        <v>17</v>
      </c>
    </row>
    <row r="6" spans="1:9" x14ac:dyDescent="0.35">
      <c r="A6" s="149" t="s">
        <v>406</v>
      </c>
      <c r="B6" s="149" t="s">
        <v>271</v>
      </c>
      <c r="C6" s="149" t="s">
        <v>82</v>
      </c>
    </row>
    <row r="7" spans="1:9" x14ac:dyDescent="0.35">
      <c r="A7" s="150" t="s">
        <v>392</v>
      </c>
      <c r="B7" s="150" t="s">
        <v>407</v>
      </c>
      <c r="C7" s="151">
        <v>534400</v>
      </c>
    </row>
    <row r="8" spans="1:9" x14ac:dyDescent="0.35">
      <c r="A8" s="152"/>
      <c r="B8" s="152"/>
      <c r="C8" s="152"/>
    </row>
    <row r="9" spans="1:9" x14ac:dyDescent="0.35">
      <c r="A9" s="152" t="s">
        <v>408</v>
      </c>
      <c r="B9" s="152" t="s">
        <v>409</v>
      </c>
      <c r="C9" s="153">
        <v>83200</v>
      </c>
    </row>
    <row r="10" spans="1:9" x14ac:dyDescent="0.35">
      <c r="A10" s="152"/>
      <c r="B10" s="152"/>
      <c r="C10" s="152"/>
    </row>
    <row r="11" spans="1:9" x14ac:dyDescent="0.35">
      <c r="A11" s="152" t="s">
        <v>392</v>
      </c>
      <c r="B11" s="152" t="s">
        <v>393</v>
      </c>
      <c r="C11" s="153">
        <v>4800</v>
      </c>
    </row>
    <row r="12" spans="1:9" x14ac:dyDescent="0.35">
      <c r="A12" s="154"/>
      <c r="B12" s="154"/>
      <c r="C12" s="154"/>
    </row>
    <row r="13" spans="1:9" x14ac:dyDescent="0.35">
      <c r="A13" s="183" t="s">
        <v>148</v>
      </c>
      <c r="B13" s="184"/>
      <c r="C13" s="155">
        <f>SUM(C7:C12)</f>
        <v>622400</v>
      </c>
    </row>
    <row r="14" spans="1:9" x14ac:dyDescent="0.35">
      <c r="A14" s="156"/>
    </row>
    <row r="16" spans="1:9" x14ac:dyDescent="0.35">
      <c r="A16" s="146" t="s">
        <v>88</v>
      </c>
      <c r="B16" s="157"/>
      <c r="C16" s="157"/>
    </row>
    <row r="17" spans="1:3" x14ac:dyDescent="0.35">
      <c r="A17" s="149" t="s">
        <v>406</v>
      </c>
      <c r="B17" s="149" t="s">
        <v>271</v>
      </c>
      <c r="C17" s="149" t="s">
        <v>82</v>
      </c>
    </row>
    <row r="18" spans="1:3" x14ac:dyDescent="0.35">
      <c r="A18" s="150" t="s">
        <v>392</v>
      </c>
      <c r="B18" s="150" t="s">
        <v>407</v>
      </c>
      <c r="C18" s="151">
        <v>534400</v>
      </c>
    </row>
    <row r="19" spans="1:3" x14ac:dyDescent="0.35">
      <c r="A19" s="152"/>
      <c r="B19" s="152"/>
      <c r="C19" s="152"/>
    </row>
    <row r="20" spans="1:3" x14ac:dyDescent="0.35">
      <c r="A20" s="152" t="s">
        <v>408</v>
      </c>
      <c r="B20" s="152" t="s">
        <v>409</v>
      </c>
      <c r="C20" s="153">
        <v>83200</v>
      </c>
    </row>
    <row r="21" spans="1:3" x14ac:dyDescent="0.35">
      <c r="A21" s="152"/>
      <c r="B21" s="152"/>
      <c r="C21" s="152"/>
    </row>
    <row r="22" spans="1:3" x14ac:dyDescent="0.35">
      <c r="A22" s="152" t="s">
        <v>392</v>
      </c>
      <c r="B22" s="152" t="s">
        <v>393</v>
      </c>
      <c r="C22" s="153">
        <v>4800</v>
      </c>
    </row>
    <row r="23" spans="1:3" x14ac:dyDescent="0.35">
      <c r="A23" s="154"/>
      <c r="B23" s="154"/>
      <c r="C23" s="154"/>
    </row>
    <row r="24" spans="1:3" x14ac:dyDescent="0.35">
      <c r="A24" s="183" t="s">
        <v>148</v>
      </c>
      <c r="B24" s="184"/>
      <c r="C24" s="155">
        <f>SUM(C18:C23)</f>
        <v>622400</v>
      </c>
    </row>
  </sheetData>
  <mergeCells count="5">
    <mergeCell ref="A24:B24"/>
    <mergeCell ref="A13:B13"/>
    <mergeCell ref="A1:C1"/>
    <mergeCell ref="A2:C2"/>
    <mergeCell ref="A3:C3"/>
  </mergeCells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18</vt:i4>
      </vt:variant>
      <vt:variant>
        <vt:lpstr>ช่วงที่มีชื่อ</vt:lpstr>
      </vt:variant>
      <vt:variant>
        <vt:i4>10</vt:i4>
      </vt:variant>
    </vt:vector>
  </HeadingPairs>
  <TitlesOfParts>
    <vt:vector size="28" baseType="lpstr">
      <vt:lpstr>งบแสดงฐานะการเงิน</vt:lpstr>
      <vt:lpstr>ข้อมูลทั่วไป</vt:lpstr>
      <vt:lpstr>หมายเหตุ 2</vt:lpstr>
      <vt:lpstr>กระดาษทำการงบทรัพย์สิน</vt:lpstr>
      <vt:lpstr>หมายเหตุ 3-4</vt:lpstr>
      <vt:lpstr>หมายเหตุ 5-6</vt:lpstr>
      <vt:lpstr>หมายเหตุ7 ลูกหนี้เศรษฐกิจชุมชน</vt:lpstr>
      <vt:lpstr>เงินขาดบัญชี</vt:lpstr>
      <vt:lpstr>หมายเหตุ9(ค้างจ่าย)</vt:lpstr>
      <vt:lpstr>หมายเหตุ10(รับฝาก)</vt:lpstr>
      <vt:lpstr>หมายเหตุ 11 เจ้าหนี้เงินกู้</vt:lpstr>
      <vt:lpstr>กระดาษทำการเจ้าหนี้เงินกู้</vt:lpstr>
      <vt:lpstr>รายละเอียดเจ้าหนี้เงินกู้ฯ</vt:lpstr>
      <vt:lpstr>ทรัพย์สินเกิดจากเงินกู้</vt:lpstr>
      <vt:lpstr>หมายเหตุ 12เงินสะสม</vt:lpstr>
      <vt:lpstr>แนบท้ายเงินสะสม</vt:lpstr>
      <vt:lpstr>แนบท้ายเงินสะสม(ทุนสำรอง)</vt:lpstr>
      <vt:lpstr>หมายเหตุ8</vt:lpstr>
      <vt:lpstr>กระดาษทำการเจ้าหนี้เงินกู้!Print_Area</vt:lpstr>
      <vt:lpstr>ข้อมูลทั่วไป!Print_Area</vt:lpstr>
      <vt:lpstr>งบแสดงฐานะการเงิน!Print_Area</vt:lpstr>
      <vt:lpstr>เงินขาดบัญชี!Print_Area</vt:lpstr>
      <vt:lpstr>แนบท้ายเงินสะสม!Print_Area</vt:lpstr>
      <vt:lpstr>'หมายเหตุ 11 เจ้าหนี้เงินกู้'!Print_Area</vt:lpstr>
      <vt:lpstr>'หมายเหตุ 12เงินสะสม'!Print_Area</vt:lpstr>
      <vt:lpstr>'หมายเหตุ 2'!Print_Area</vt:lpstr>
      <vt:lpstr>'หมายเหตุ 5-6'!Print_Area</vt:lpstr>
      <vt:lpstr>'หมายเหตุ 5-6'!Print_Titles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Administrations</dc:creator>
  <cp:lastModifiedBy>Administrations</cp:lastModifiedBy>
  <cp:lastPrinted>2019-02-20T08:26:14Z</cp:lastPrinted>
  <dcterms:created xsi:type="dcterms:W3CDTF">2018-09-12T03:36:13Z</dcterms:created>
  <dcterms:modified xsi:type="dcterms:W3CDTF">2019-02-27T06:17:39Z</dcterms:modified>
</cp:coreProperties>
</file>